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гсу" sheetId="1" r:id="rId1"/>
  </sheets>
  <externalReferences>
    <externalReference r:id="rId4"/>
  </externalReferences>
  <definedNames>
    <definedName name="_xlnm._FilterDatabase" localSheetId="0" hidden="1">'гсу'!$B$5:$Q$75</definedName>
    <definedName name="_xlnm.Print_Titles" localSheetId="0">'гсу'!$4:$4</definedName>
  </definedNames>
  <calcPr fullCalcOnLoad="1"/>
</workbook>
</file>

<file path=xl/sharedStrings.xml><?xml version="1.0" encoding="utf-8"?>
<sst xmlns="http://schemas.openxmlformats.org/spreadsheetml/2006/main" count="92" uniqueCount="92">
  <si>
    <t>Основные показатели испытываемых сортов за 2015 г на Обоянском госсортоучастке Курской области</t>
  </si>
  <si>
    <t>Озимая пшеница. Конкурсное сортоиспытание. Черный пар. На богаре. 2014-2015 гг. Дата уборки 26.07.2015</t>
  </si>
  <si>
    <t>Данные ГСУ 2015</t>
  </si>
  <si>
    <t>Место по урожайности 2015 года</t>
  </si>
  <si>
    <t>Название</t>
  </si>
  <si>
    <t>Урожайность 2015 г, ц/га</t>
  </si>
  <si>
    <t>Белок 2015</t>
  </si>
  <si>
    <t>Глютен  2015</t>
  </si>
  <si>
    <t>Группа по стат обработке</t>
  </si>
  <si>
    <t>Высота стебля, см</t>
  </si>
  <si>
    <t>Масса 1000 зерен, г</t>
  </si>
  <si>
    <t>Устойчивость к полеганию, балл</t>
  </si>
  <si>
    <t>Зимостойкость, балл</t>
  </si>
  <si>
    <t>Дней от всходов</t>
  </si>
  <si>
    <t>Общая оценка сорта</t>
  </si>
  <si>
    <t>Урожайность 2014 г, ц</t>
  </si>
  <si>
    <t>Место по урожайности в 2014 году среди приведенных сортов</t>
  </si>
  <si>
    <t>Клейковина 2014 г</t>
  </si>
  <si>
    <t>Средняя урожайность за 2 года</t>
  </si>
  <si>
    <t>Место по средней урожайности за два года среди приведенных сортов</t>
  </si>
  <si>
    <t>Алексеич</t>
  </si>
  <si>
    <t>Веха</t>
  </si>
  <si>
    <t>Лист 25</t>
  </si>
  <si>
    <t>Безостая 100</t>
  </si>
  <si>
    <t>Адмирал</t>
  </si>
  <si>
    <t>Леонида</t>
  </si>
  <si>
    <t>Гром</t>
  </si>
  <si>
    <t>Вестница</t>
  </si>
  <si>
    <t>Волна</t>
  </si>
  <si>
    <t>Антонина</t>
  </si>
  <si>
    <t>Натула</t>
  </si>
  <si>
    <t>Казачка</t>
  </si>
  <si>
    <t>Льговская 8</t>
  </si>
  <si>
    <t>Боярыня</t>
  </si>
  <si>
    <t>Кипчак</t>
  </si>
  <si>
    <t>Хортица</t>
  </si>
  <si>
    <t>Астет</t>
  </si>
  <si>
    <t>Новокиевская</t>
  </si>
  <si>
    <t>Бонус</t>
  </si>
  <si>
    <t>Ермак</t>
  </si>
  <si>
    <t>Льговская 4</t>
  </si>
  <si>
    <t>Сварог</t>
  </si>
  <si>
    <t>Курс</t>
  </si>
  <si>
    <t>Жива</t>
  </si>
  <si>
    <t>Прелюдия</t>
  </si>
  <si>
    <t>КД Альянс</t>
  </si>
  <si>
    <t>Губернатор Дона</t>
  </si>
  <si>
    <t>Славица</t>
  </si>
  <si>
    <t>Княгиня Ольга</t>
  </si>
  <si>
    <t>Стрелецкая 12</t>
  </si>
  <si>
    <t>Черноземка 130</t>
  </si>
  <si>
    <t>Журавка одесская</t>
  </si>
  <si>
    <t>Металлист</t>
  </si>
  <si>
    <t>Этана</t>
  </si>
  <si>
    <t>Скипетр</t>
  </si>
  <si>
    <t>Олимп</t>
  </si>
  <si>
    <t>Николь 5</t>
  </si>
  <si>
    <t>Виола</t>
  </si>
  <si>
    <t>Розкишна</t>
  </si>
  <si>
    <t>Морозко</t>
  </si>
  <si>
    <t>Одиссея</t>
  </si>
  <si>
    <t>Фонтанка</t>
  </si>
  <si>
    <t>Спутница одесская</t>
  </si>
  <si>
    <t>Наталка</t>
  </si>
  <si>
    <t>Гурт</t>
  </si>
  <si>
    <t>Удачная</t>
  </si>
  <si>
    <t>Исцтар</t>
  </si>
  <si>
    <t>Астарта</t>
  </si>
  <si>
    <t>ДСВ 1113</t>
  </si>
  <si>
    <t>Анка</t>
  </si>
  <si>
    <t>Черноземка 121</t>
  </si>
  <si>
    <t>Си 50114</t>
  </si>
  <si>
    <t>Гилея</t>
  </si>
  <si>
    <t>Каролина 5</t>
  </si>
  <si>
    <t>Прасковья</t>
  </si>
  <si>
    <t>Зака 1107</t>
  </si>
  <si>
    <t>Белгородская янтарная</t>
  </si>
  <si>
    <t>ВФБ 11-20</t>
  </si>
  <si>
    <t>Точность опыта 2,4%, ошибка средней 18, критерий оценки 5,4</t>
  </si>
  <si>
    <t>ФД 111048</t>
  </si>
  <si>
    <t>Тамбовица 22</t>
  </si>
  <si>
    <t>Ставка</t>
  </si>
  <si>
    <t>Симпатия</t>
  </si>
  <si>
    <t>СЗД 0822 б</t>
  </si>
  <si>
    <t>Мироновская Нива</t>
  </si>
  <si>
    <t>Мироновская короткостебельная</t>
  </si>
  <si>
    <t>Ластивка одэська</t>
  </si>
  <si>
    <t>Голубка одэська</t>
  </si>
  <si>
    <t>Альянс</t>
  </si>
  <si>
    <t>Белок выше 15</t>
  </si>
  <si>
    <t>Белок выше 14</t>
  </si>
  <si>
    <t>Белок ниже 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</si>
</sst>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/>
    </xf>
    <xf numFmtId="0" fontId="36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72;&#1088;&#1100;&#1103;\Documents\&#1075;&#1089;&#1091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лнечник 2014"/>
      <sheetName val="сроки сева"/>
      <sheetName val="Линейка"/>
      <sheetName val="удобрения"/>
      <sheetName val="гсу2014"/>
      <sheetName val="гсу"/>
      <sheetName val="ячмень секобра"/>
      <sheetName val="кукуруза 2014"/>
    </sheetNames>
    <sheetDataSet>
      <sheetData sheetId="4">
        <row r="8">
          <cell r="B8" t="str">
            <v>Льговская 4 st</v>
          </cell>
          <cell r="C8">
            <v>9811709</v>
          </cell>
          <cell r="D8">
            <v>10</v>
          </cell>
          <cell r="E8">
            <v>97.5</v>
          </cell>
          <cell r="F8">
            <v>0</v>
          </cell>
          <cell r="G8">
            <v>85</v>
          </cell>
          <cell r="H8">
            <v>48.8</v>
          </cell>
          <cell r="I8">
            <v>2</v>
          </cell>
          <cell r="J8">
            <v>5</v>
          </cell>
          <cell r="K8">
            <v>293</v>
          </cell>
          <cell r="L8">
            <v>5</v>
          </cell>
          <cell r="M8">
            <v>13.3</v>
          </cell>
          <cell r="N8">
            <v>18.5</v>
          </cell>
        </row>
        <row r="9">
          <cell r="B9" t="str">
            <v>Анка</v>
          </cell>
          <cell r="C9">
            <v>8757206</v>
          </cell>
          <cell r="D9">
            <v>10</v>
          </cell>
          <cell r="E9">
            <v>83.4</v>
          </cell>
          <cell r="F9">
            <v>-3</v>
          </cell>
          <cell r="G9">
            <v>94</v>
          </cell>
          <cell r="H9">
            <v>45.6</v>
          </cell>
          <cell r="I9">
            <v>3</v>
          </cell>
          <cell r="J9">
            <v>5</v>
          </cell>
          <cell r="K9">
            <v>289</v>
          </cell>
          <cell r="L9">
            <v>3</v>
          </cell>
          <cell r="M9">
            <v>13.4</v>
          </cell>
          <cell r="N9">
            <v>21.7</v>
          </cell>
        </row>
        <row r="10">
          <cell r="B10" t="str">
            <v>Антонина</v>
          </cell>
          <cell r="C10">
            <v>8757487</v>
          </cell>
          <cell r="D10">
            <v>10</v>
          </cell>
          <cell r="E10">
            <v>93.1</v>
          </cell>
          <cell r="F10">
            <v>0</v>
          </cell>
          <cell r="G10">
            <v>87</v>
          </cell>
          <cell r="H10">
            <v>52</v>
          </cell>
          <cell r="I10">
            <v>5</v>
          </cell>
          <cell r="J10">
            <v>5</v>
          </cell>
          <cell r="K10">
            <v>293</v>
          </cell>
          <cell r="L10">
            <v>4</v>
          </cell>
          <cell r="M10">
            <v>14.2</v>
          </cell>
          <cell r="N10">
            <v>24.5</v>
          </cell>
        </row>
        <row r="11">
          <cell r="B11" t="str">
            <v>Астет</v>
          </cell>
          <cell r="C11">
            <v>8757315</v>
          </cell>
          <cell r="D11">
            <v>10</v>
          </cell>
          <cell r="E11">
            <v>96</v>
          </cell>
          <cell r="F11">
            <v>0</v>
          </cell>
          <cell r="G11">
            <v>86</v>
          </cell>
          <cell r="H11">
            <v>46.4</v>
          </cell>
          <cell r="I11">
            <v>3</v>
          </cell>
          <cell r="J11">
            <v>5</v>
          </cell>
          <cell r="K11">
            <v>293</v>
          </cell>
          <cell r="L11">
            <v>4</v>
          </cell>
          <cell r="M11">
            <v>11.8</v>
          </cell>
          <cell r="N11">
            <v>17.7</v>
          </cell>
        </row>
        <row r="12">
          <cell r="B12" t="str">
            <v>Белгородская янтарная</v>
          </cell>
          <cell r="C12">
            <v>9053103</v>
          </cell>
          <cell r="D12">
            <v>10</v>
          </cell>
          <cell r="E12">
            <v>86.6</v>
          </cell>
          <cell r="F12">
            <v>-2</v>
          </cell>
          <cell r="G12">
            <v>91</v>
          </cell>
          <cell r="H12">
            <v>54.2</v>
          </cell>
          <cell r="I12">
            <v>3</v>
          </cell>
          <cell r="J12">
            <v>5</v>
          </cell>
          <cell r="K12">
            <v>294</v>
          </cell>
          <cell r="L12">
            <v>3</v>
          </cell>
          <cell r="M12">
            <v>11.4</v>
          </cell>
          <cell r="N12">
            <v>18.4</v>
          </cell>
        </row>
        <row r="13">
          <cell r="B13" t="str">
            <v>Бонус</v>
          </cell>
          <cell r="C13">
            <v>8653079</v>
          </cell>
          <cell r="D13">
            <v>10</v>
          </cell>
          <cell r="E13">
            <v>90.2</v>
          </cell>
          <cell r="F13">
            <v>-1</v>
          </cell>
          <cell r="G13">
            <v>91</v>
          </cell>
          <cell r="H13">
            <v>53.2</v>
          </cell>
          <cell r="I13">
            <v>4</v>
          </cell>
          <cell r="J13">
            <v>5</v>
          </cell>
          <cell r="K13">
            <v>289</v>
          </cell>
          <cell r="L13">
            <v>3</v>
          </cell>
          <cell r="M13">
            <v>12.9</v>
          </cell>
          <cell r="N13">
            <v>22.5</v>
          </cell>
        </row>
        <row r="14">
          <cell r="B14" t="str">
            <v>Борвий</v>
          </cell>
          <cell r="C14">
            <v>8854471</v>
          </cell>
          <cell r="D14">
            <v>10</v>
          </cell>
          <cell r="E14">
            <v>92.6</v>
          </cell>
          <cell r="F14">
            <v>-1</v>
          </cell>
          <cell r="G14">
            <v>89</v>
          </cell>
          <cell r="H14">
            <v>42.7</v>
          </cell>
          <cell r="I14">
            <v>3</v>
          </cell>
          <cell r="J14">
            <v>5</v>
          </cell>
          <cell r="K14">
            <v>289</v>
          </cell>
          <cell r="L14">
            <v>3</v>
          </cell>
          <cell r="M14">
            <v>12.7</v>
          </cell>
          <cell r="N14">
            <v>21.5</v>
          </cell>
        </row>
        <row r="15">
          <cell r="B15" t="str">
            <v>ВГСХА 10</v>
          </cell>
          <cell r="C15">
            <v>8852966</v>
          </cell>
          <cell r="D15">
            <v>10</v>
          </cell>
          <cell r="E15">
            <v>64.1</v>
          </cell>
          <cell r="F15">
            <v>-7</v>
          </cell>
          <cell r="G15">
            <v>109</v>
          </cell>
          <cell r="H15">
            <v>43.6</v>
          </cell>
          <cell r="I15">
            <v>2</v>
          </cell>
          <cell r="J15">
            <v>5</v>
          </cell>
          <cell r="K15">
            <v>289</v>
          </cell>
          <cell r="L15">
            <v>2</v>
          </cell>
          <cell r="M15">
            <v>13.9</v>
          </cell>
          <cell r="N15">
            <v>27.4</v>
          </cell>
        </row>
        <row r="16">
          <cell r="B16" t="str">
            <v>Везелка</v>
          </cell>
          <cell r="C16">
            <v>8853515</v>
          </cell>
          <cell r="D16">
            <v>10</v>
          </cell>
          <cell r="E16">
            <v>73.2</v>
          </cell>
          <cell r="F16">
            <v>-5</v>
          </cell>
          <cell r="G16">
            <v>103</v>
          </cell>
          <cell r="H16">
            <v>51</v>
          </cell>
          <cell r="I16">
            <v>2</v>
          </cell>
          <cell r="J16">
            <v>5</v>
          </cell>
          <cell r="K16">
            <v>293</v>
          </cell>
          <cell r="L16">
            <v>2</v>
          </cell>
          <cell r="M16">
            <v>15.8</v>
          </cell>
          <cell r="N16">
            <v>29.9</v>
          </cell>
        </row>
        <row r="17">
          <cell r="B17" t="str">
            <v>Вестница</v>
          </cell>
          <cell r="C17">
            <v>8757430</v>
          </cell>
          <cell r="D17">
            <v>10</v>
          </cell>
          <cell r="E17">
            <v>94.7</v>
          </cell>
          <cell r="F17">
            <v>0</v>
          </cell>
          <cell r="G17">
            <v>84</v>
          </cell>
          <cell r="H17">
            <v>37.4</v>
          </cell>
          <cell r="I17">
            <v>4</v>
          </cell>
          <cell r="J17">
            <v>5</v>
          </cell>
          <cell r="K17">
            <v>291</v>
          </cell>
          <cell r="L17">
            <v>3</v>
          </cell>
          <cell r="M17">
            <v>13.5</v>
          </cell>
          <cell r="N17">
            <v>23.3</v>
          </cell>
        </row>
        <row r="18">
          <cell r="B18" t="str">
            <v>Виктория 2</v>
          </cell>
          <cell r="C18">
            <v>8854469</v>
          </cell>
          <cell r="D18">
            <v>10</v>
          </cell>
          <cell r="E18">
            <v>99.5</v>
          </cell>
          <cell r="F18">
            <v>0</v>
          </cell>
          <cell r="G18">
            <v>92</v>
          </cell>
          <cell r="H18">
            <v>49.2</v>
          </cell>
          <cell r="I18">
            <v>3</v>
          </cell>
          <cell r="J18">
            <v>5</v>
          </cell>
          <cell r="K18">
            <v>289</v>
          </cell>
          <cell r="L18">
            <v>3</v>
          </cell>
          <cell r="M18">
            <v>12.9</v>
          </cell>
        </row>
        <row r="19">
          <cell r="B19" t="str">
            <v>ВФБ 11-20</v>
          </cell>
          <cell r="C19">
            <v>8653097</v>
          </cell>
          <cell r="D19">
            <v>10</v>
          </cell>
          <cell r="E19">
            <v>124.7</v>
          </cell>
          <cell r="F19">
            <v>6</v>
          </cell>
          <cell r="G19">
            <v>82</v>
          </cell>
          <cell r="H19">
            <v>44.4</v>
          </cell>
          <cell r="I19">
            <v>5</v>
          </cell>
          <cell r="J19">
            <v>5</v>
          </cell>
          <cell r="K19">
            <v>296</v>
          </cell>
          <cell r="L19">
            <v>4</v>
          </cell>
          <cell r="M19">
            <v>12.8</v>
          </cell>
          <cell r="N19">
            <v>20.5</v>
          </cell>
        </row>
        <row r="20">
          <cell r="B20" t="str">
            <v>Генриетта</v>
          </cell>
          <cell r="C20">
            <v>8755452</v>
          </cell>
          <cell r="D20">
            <v>10</v>
          </cell>
          <cell r="E20">
            <v>112.6</v>
          </cell>
          <cell r="F20">
            <v>3</v>
          </cell>
          <cell r="G20">
            <v>72</v>
          </cell>
          <cell r="H20">
            <v>40.4</v>
          </cell>
          <cell r="I20">
            <v>5</v>
          </cell>
          <cell r="J20">
            <v>4.5</v>
          </cell>
          <cell r="K20">
            <v>293</v>
          </cell>
          <cell r="L20">
            <v>2</v>
          </cell>
          <cell r="M20">
            <v>11.9</v>
          </cell>
          <cell r="N20">
            <v>19.2</v>
          </cell>
        </row>
        <row r="21">
          <cell r="B21" t="str">
            <v>Гром</v>
          </cell>
          <cell r="C21">
            <v>9360103</v>
          </cell>
          <cell r="D21">
            <v>10</v>
          </cell>
          <cell r="E21">
            <v>103.5</v>
          </cell>
          <cell r="F21">
            <v>1</v>
          </cell>
          <cell r="G21">
            <v>77</v>
          </cell>
          <cell r="H21">
            <v>43.9</v>
          </cell>
          <cell r="I21">
            <v>5</v>
          </cell>
          <cell r="J21">
            <v>5</v>
          </cell>
          <cell r="K21">
            <v>291</v>
          </cell>
          <cell r="L21">
            <v>5</v>
          </cell>
          <cell r="M21">
            <v>13.3</v>
          </cell>
          <cell r="N21">
            <v>22.6</v>
          </cell>
        </row>
        <row r="22">
          <cell r="B22" t="str">
            <v>Губернатор Дона</v>
          </cell>
          <cell r="C22">
            <v>9462994</v>
          </cell>
          <cell r="D22">
            <v>10</v>
          </cell>
          <cell r="E22">
            <v>112.7</v>
          </cell>
          <cell r="F22">
            <v>3</v>
          </cell>
          <cell r="G22">
            <v>90</v>
          </cell>
          <cell r="H22">
            <v>49.6</v>
          </cell>
          <cell r="I22">
            <v>3</v>
          </cell>
          <cell r="J22">
            <v>5</v>
          </cell>
          <cell r="K22">
            <v>291</v>
          </cell>
          <cell r="L22">
            <v>5</v>
          </cell>
          <cell r="M22">
            <v>12.4</v>
          </cell>
          <cell r="N22">
            <v>19.7</v>
          </cell>
        </row>
        <row r="23">
          <cell r="B23" t="str">
            <v>Гурт</v>
          </cell>
          <cell r="C23">
            <v>8653071</v>
          </cell>
          <cell r="D23">
            <v>10</v>
          </cell>
          <cell r="E23">
            <v>108.4</v>
          </cell>
          <cell r="F23">
            <v>2</v>
          </cell>
          <cell r="G23">
            <v>86</v>
          </cell>
          <cell r="H23">
            <v>45.9</v>
          </cell>
          <cell r="I23">
            <v>4</v>
          </cell>
          <cell r="J23">
            <v>5</v>
          </cell>
          <cell r="K23">
            <v>291</v>
          </cell>
          <cell r="L23">
            <v>4</v>
          </cell>
          <cell r="M23">
            <v>12.7</v>
          </cell>
          <cell r="N23">
            <v>20.7</v>
          </cell>
        </row>
        <row r="24">
          <cell r="B24" t="str">
            <v>Доля</v>
          </cell>
          <cell r="C24">
            <v>8954496</v>
          </cell>
          <cell r="D24">
            <v>10</v>
          </cell>
          <cell r="E24">
            <v>107.6</v>
          </cell>
          <cell r="F24">
            <v>2</v>
          </cell>
          <cell r="G24">
            <v>101</v>
          </cell>
          <cell r="H24">
            <v>46.8</v>
          </cell>
          <cell r="I24">
            <v>2</v>
          </cell>
          <cell r="J24">
            <v>5</v>
          </cell>
          <cell r="K24">
            <v>289</v>
          </cell>
          <cell r="L24">
            <v>3</v>
          </cell>
          <cell r="M24">
            <v>12.5</v>
          </cell>
          <cell r="N24">
            <v>19.9</v>
          </cell>
        </row>
        <row r="25">
          <cell r="B25" t="str">
            <v>Донат 96</v>
          </cell>
          <cell r="C25">
            <v>9053120</v>
          </cell>
          <cell r="D25">
            <v>10</v>
          </cell>
          <cell r="E25">
            <v>95.7</v>
          </cell>
          <cell r="F25">
            <v>0</v>
          </cell>
          <cell r="G25">
            <v>91</v>
          </cell>
          <cell r="H25">
            <v>46.3</v>
          </cell>
          <cell r="I25">
            <v>2.5</v>
          </cell>
          <cell r="J25">
            <v>5</v>
          </cell>
          <cell r="K25">
            <v>293</v>
          </cell>
          <cell r="L25">
            <v>3</v>
          </cell>
          <cell r="M25">
            <v>11.8</v>
          </cell>
          <cell r="N25">
            <v>16.8</v>
          </cell>
        </row>
        <row r="26">
          <cell r="B26" t="str">
            <v>Донстар</v>
          </cell>
          <cell r="C26">
            <v>8853668</v>
          </cell>
          <cell r="D26">
            <v>10</v>
          </cell>
          <cell r="E26">
            <v>95.3</v>
          </cell>
          <cell r="F26">
            <v>0</v>
          </cell>
          <cell r="G26">
            <v>85</v>
          </cell>
          <cell r="H26">
            <v>43.8</v>
          </cell>
          <cell r="I26">
            <v>2</v>
          </cell>
          <cell r="J26">
            <v>5</v>
          </cell>
          <cell r="K26">
            <v>291</v>
          </cell>
          <cell r="L26">
            <v>2</v>
          </cell>
          <cell r="M26">
            <v>12.7</v>
          </cell>
          <cell r="N26">
            <v>19.2</v>
          </cell>
        </row>
        <row r="27">
          <cell r="B27" t="str">
            <v>Донэра</v>
          </cell>
          <cell r="C27">
            <v>8853669</v>
          </cell>
          <cell r="D27">
            <v>10</v>
          </cell>
          <cell r="E27">
            <v>102</v>
          </cell>
          <cell r="F27">
            <v>1</v>
          </cell>
          <cell r="G27">
            <v>91</v>
          </cell>
          <cell r="H27">
            <v>45.5</v>
          </cell>
          <cell r="I27">
            <v>3</v>
          </cell>
          <cell r="J27">
            <v>5</v>
          </cell>
          <cell r="K27">
            <v>289</v>
          </cell>
          <cell r="L27">
            <v>2</v>
          </cell>
          <cell r="M27">
            <v>13.5</v>
          </cell>
          <cell r="N27">
            <v>23.2</v>
          </cell>
        </row>
        <row r="28">
          <cell r="B28" t="str">
            <v>Ермак</v>
          </cell>
          <cell r="C28">
            <v>9703560</v>
          </cell>
          <cell r="D28">
            <v>10</v>
          </cell>
          <cell r="E28">
            <v>99.9</v>
          </cell>
          <cell r="F28">
            <v>0</v>
          </cell>
          <cell r="G28">
            <v>93</v>
          </cell>
          <cell r="H28">
            <v>45.5</v>
          </cell>
          <cell r="I28">
            <v>3</v>
          </cell>
          <cell r="J28">
            <v>5</v>
          </cell>
          <cell r="K28">
            <v>290</v>
          </cell>
          <cell r="L28">
            <v>3</v>
          </cell>
          <cell r="M28">
            <v>13</v>
          </cell>
          <cell r="N28">
            <v>22.7</v>
          </cell>
        </row>
        <row r="29">
          <cell r="B29" t="str">
            <v>Эмина</v>
          </cell>
          <cell r="C29">
            <v>8954467</v>
          </cell>
          <cell r="D29">
            <v>10</v>
          </cell>
          <cell r="E29">
            <v>98.2</v>
          </cell>
          <cell r="F29">
            <v>0</v>
          </cell>
          <cell r="G29">
            <v>87</v>
          </cell>
          <cell r="H29">
            <v>42</v>
          </cell>
          <cell r="I29">
            <v>3</v>
          </cell>
          <cell r="J29">
            <v>5</v>
          </cell>
          <cell r="K29">
            <v>291</v>
          </cell>
          <cell r="L29">
            <v>2</v>
          </cell>
          <cell r="M29">
            <v>13.2</v>
          </cell>
          <cell r="N29">
            <v>26.1</v>
          </cell>
        </row>
        <row r="30">
          <cell r="B30" t="str">
            <v>Капитан</v>
          </cell>
          <cell r="C30">
            <v>8854448</v>
          </cell>
          <cell r="D30">
            <v>10</v>
          </cell>
          <cell r="E30">
            <v>100.6</v>
          </cell>
          <cell r="F30">
            <v>0</v>
          </cell>
          <cell r="G30">
            <v>98</v>
          </cell>
          <cell r="H30">
            <v>49</v>
          </cell>
          <cell r="I30">
            <v>2</v>
          </cell>
          <cell r="J30">
            <v>5</v>
          </cell>
          <cell r="K30">
            <v>291</v>
          </cell>
          <cell r="L30">
            <v>2</v>
          </cell>
          <cell r="M30">
            <v>13.2</v>
          </cell>
          <cell r="N30">
            <v>22.9</v>
          </cell>
        </row>
        <row r="31">
          <cell r="B31" t="str">
            <v>КД Альянс</v>
          </cell>
          <cell r="C31">
            <v>8954486</v>
          </cell>
          <cell r="D31">
            <v>10</v>
          </cell>
          <cell r="E31">
            <v>99.7</v>
          </cell>
          <cell r="F31">
            <v>0</v>
          </cell>
          <cell r="G31">
            <v>94</v>
          </cell>
          <cell r="H31">
            <v>43.2</v>
          </cell>
          <cell r="I31">
            <v>2</v>
          </cell>
          <cell r="J31">
            <v>5</v>
          </cell>
          <cell r="K31">
            <v>292</v>
          </cell>
          <cell r="L31">
            <v>2</v>
          </cell>
          <cell r="M31">
            <v>13.7</v>
          </cell>
          <cell r="N31">
            <v>24.4</v>
          </cell>
        </row>
        <row r="32">
          <cell r="B32" t="str">
            <v>Кипчак</v>
          </cell>
          <cell r="C32">
            <v>8655078</v>
          </cell>
          <cell r="D32">
            <v>10</v>
          </cell>
          <cell r="E32">
            <v>104</v>
          </cell>
          <cell r="F32">
            <v>1</v>
          </cell>
          <cell r="G32">
            <v>86</v>
          </cell>
          <cell r="H32">
            <v>47.3</v>
          </cell>
          <cell r="I32">
            <v>2.5</v>
          </cell>
          <cell r="J32">
            <v>5</v>
          </cell>
          <cell r="K32">
            <v>291</v>
          </cell>
          <cell r="L32">
            <v>3</v>
          </cell>
          <cell r="M32">
            <v>13.5</v>
          </cell>
          <cell r="N32">
            <v>24.1</v>
          </cell>
        </row>
        <row r="33">
          <cell r="B33" t="str">
            <v>Козачья</v>
          </cell>
          <cell r="C33">
            <v>8853517</v>
          </cell>
          <cell r="D33">
            <v>10</v>
          </cell>
          <cell r="E33">
            <v>79.4</v>
          </cell>
          <cell r="F33">
            <v>-4</v>
          </cell>
          <cell r="G33">
            <v>99</v>
          </cell>
          <cell r="H33">
            <v>52.7</v>
          </cell>
          <cell r="I33">
            <v>2</v>
          </cell>
          <cell r="J33">
            <v>5</v>
          </cell>
          <cell r="K33">
            <v>293</v>
          </cell>
          <cell r="L33">
            <v>2</v>
          </cell>
          <cell r="M33">
            <v>13.8</v>
          </cell>
          <cell r="N33">
            <v>24.4</v>
          </cell>
        </row>
        <row r="34">
          <cell r="B34" t="str">
            <v>Княгиня Ольга</v>
          </cell>
          <cell r="C34">
            <v>8757417</v>
          </cell>
          <cell r="D34">
            <v>10</v>
          </cell>
          <cell r="E34">
            <v>97.9</v>
          </cell>
          <cell r="F34">
            <v>0</v>
          </cell>
          <cell r="G34">
            <v>86</v>
          </cell>
          <cell r="H34">
            <v>51.2</v>
          </cell>
          <cell r="I34">
            <v>3</v>
          </cell>
          <cell r="J34">
            <v>5</v>
          </cell>
          <cell r="K34">
            <v>291</v>
          </cell>
          <cell r="L34">
            <v>3</v>
          </cell>
          <cell r="M34">
            <v>13</v>
          </cell>
        </row>
        <row r="35">
          <cell r="B35" t="str">
            <v>Курс</v>
          </cell>
          <cell r="C35">
            <v>8854610</v>
          </cell>
          <cell r="D35">
            <v>10</v>
          </cell>
          <cell r="E35">
            <v>103.6</v>
          </cell>
          <cell r="F35">
            <v>1</v>
          </cell>
          <cell r="G35">
            <v>95</v>
          </cell>
          <cell r="H35">
            <v>46.3</v>
          </cell>
          <cell r="I35">
            <v>3.5</v>
          </cell>
          <cell r="J35">
            <v>5</v>
          </cell>
          <cell r="K35">
            <v>293</v>
          </cell>
          <cell r="L35">
            <v>4</v>
          </cell>
          <cell r="M35">
            <v>14.3</v>
          </cell>
          <cell r="N35">
            <v>25.9</v>
          </cell>
        </row>
        <row r="36">
          <cell r="B36" t="str">
            <v>Куяльник</v>
          </cell>
          <cell r="C36">
            <v>8954468</v>
          </cell>
          <cell r="D36">
            <v>10</v>
          </cell>
          <cell r="E36">
            <v>101.3</v>
          </cell>
          <cell r="F36">
            <v>0</v>
          </cell>
          <cell r="G36">
            <v>95</v>
          </cell>
          <cell r="H36">
            <v>43.9</v>
          </cell>
          <cell r="I36">
            <v>2</v>
          </cell>
          <cell r="J36">
            <v>5</v>
          </cell>
          <cell r="K36">
            <v>291</v>
          </cell>
          <cell r="L36">
            <v>2</v>
          </cell>
          <cell r="M36">
            <v>12.8</v>
          </cell>
          <cell r="N36">
            <v>23</v>
          </cell>
        </row>
        <row r="37">
          <cell r="B37" t="str">
            <v>Лагуна</v>
          </cell>
          <cell r="C37">
            <v>9052879</v>
          </cell>
          <cell r="D37">
            <v>10</v>
          </cell>
          <cell r="E37">
            <v>80.3</v>
          </cell>
          <cell r="F37">
            <v>-3</v>
          </cell>
          <cell r="G37">
            <v>112</v>
          </cell>
          <cell r="H37">
            <v>51</v>
          </cell>
          <cell r="I37">
            <v>2</v>
          </cell>
          <cell r="J37">
            <v>5</v>
          </cell>
          <cell r="K37">
            <v>293</v>
          </cell>
          <cell r="L37">
            <v>2</v>
          </cell>
          <cell r="M37">
            <v>13.7</v>
          </cell>
          <cell r="N37">
            <v>24.6</v>
          </cell>
        </row>
        <row r="38">
          <cell r="B38" t="str">
            <v>Лара одеська</v>
          </cell>
          <cell r="C38">
            <v>8854237</v>
          </cell>
          <cell r="D38">
            <v>1</v>
          </cell>
        </row>
        <row r="39">
          <cell r="B39" t="str">
            <v>Лист 25</v>
          </cell>
          <cell r="C39">
            <v>8755458</v>
          </cell>
          <cell r="D39">
            <v>10</v>
          </cell>
          <cell r="E39">
            <v>97.5</v>
          </cell>
          <cell r="F39">
            <v>0</v>
          </cell>
          <cell r="G39">
            <v>85</v>
          </cell>
          <cell r="H39">
            <v>45.6</v>
          </cell>
          <cell r="I39">
            <v>4</v>
          </cell>
          <cell r="J39">
            <v>5</v>
          </cell>
          <cell r="K39">
            <v>291</v>
          </cell>
          <cell r="L39">
            <v>3</v>
          </cell>
          <cell r="M39">
            <v>11.9</v>
          </cell>
          <cell r="N39">
            <v>21.8</v>
          </cell>
        </row>
        <row r="40">
          <cell r="B40" t="str">
            <v>Льговская 8</v>
          </cell>
          <cell r="C40">
            <v>9052450</v>
          </cell>
          <cell r="D40">
            <v>10</v>
          </cell>
          <cell r="E40">
            <v>96.7</v>
          </cell>
          <cell r="F40">
            <v>0</v>
          </cell>
          <cell r="G40">
            <v>101</v>
          </cell>
          <cell r="H40">
            <v>47.6</v>
          </cell>
          <cell r="I40">
            <v>2</v>
          </cell>
          <cell r="J40">
            <v>5</v>
          </cell>
          <cell r="K40">
            <v>293</v>
          </cell>
          <cell r="L40">
            <v>2</v>
          </cell>
          <cell r="M40">
            <v>13.8</v>
          </cell>
          <cell r="N40">
            <v>23.1</v>
          </cell>
        </row>
        <row r="41">
          <cell r="B41" t="str">
            <v>Металлист</v>
          </cell>
          <cell r="C41">
            <v>8755459</v>
          </cell>
          <cell r="D41">
            <v>10</v>
          </cell>
          <cell r="E41">
            <v>104.4</v>
          </cell>
          <cell r="F41">
            <v>2</v>
          </cell>
          <cell r="G41">
            <v>96</v>
          </cell>
          <cell r="H41">
            <v>43.4</v>
          </cell>
          <cell r="I41">
            <v>3</v>
          </cell>
          <cell r="J41">
            <v>5</v>
          </cell>
          <cell r="K41">
            <v>292</v>
          </cell>
          <cell r="L41">
            <v>4</v>
          </cell>
          <cell r="M41">
            <v>12.5</v>
          </cell>
          <cell r="N41">
            <v>19.4</v>
          </cell>
        </row>
        <row r="42">
          <cell r="B42" t="str">
            <v>Мироновская васильковая</v>
          </cell>
          <cell r="C42">
            <v>9053127</v>
          </cell>
          <cell r="D42">
            <v>10</v>
          </cell>
          <cell r="E42">
            <v>92.4</v>
          </cell>
          <cell r="F42">
            <v>-1</v>
          </cell>
          <cell r="G42">
            <v>99</v>
          </cell>
          <cell r="H42">
            <v>49.9</v>
          </cell>
          <cell r="I42">
            <v>3</v>
          </cell>
          <cell r="J42">
            <v>5</v>
          </cell>
          <cell r="K42">
            <v>292</v>
          </cell>
          <cell r="L42">
            <v>2</v>
          </cell>
          <cell r="M42">
            <v>12.5</v>
          </cell>
          <cell r="N42">
            <v>26.9</v>
          </cell>
        </row>
        <row r="43">
          <cell r="B43" t="str">
            <v>Мироновская зернистая</v>
          </cell>
          <cell r="C43">
            <v>8854502</v>
          </cell>
          <cell r="D43">
            <v>10</v>
          </cell>
          <cell r="E43">
            <v>78.1</v>
          </cell>
          <cell r="F43">
            <v>-4</v>
          </cell>
          <cell r="G43">
            <v>111</v>
          </cell>
          <cell r="H43">
            <v>51</v>
          </cell>
          <cell r="I43">
            <v>3</v>
          </cell>
          <cell r="J43">
            <v>5</v>
          </cell>
          <cell r="K43">
            <v>291</v>
          </cell>
          <cell r="L43">
            <v>2</v>
          </cell>
          <cell r="M43">
            <v>14.9</v>
          </cell>
          <cell r="N43">
            <v>27.1</v>
          </cell>
        </row>
        <row r="44">
          <cell r="B44" t="str">
            <v>Мироновская колосистая</v>
          </cell>
          <cell r="C44">
            <v>9053126</v>
          </cell>
          <cell r="D44">
            <v>10</v>
          </cell>
          <cell r="E44">
            <v>88.1</v>
          </cell>
          <cell r="F44">
            <v>-2</v>
          </cell>
          <cell r="G44">
            <v>105</v>
          </cell>
          <cell r="H44">
            <v>40.5</v>
          </cell>
          <cell r="I44">
            <v>3</v>
          </cell>
          <cell r="J44">
            <v>5</v>
          </cell>
          <cell r="K44">
            <v>292</v>
          </cell>
          <cell r="L44">
            <v>2</v>
          </cell>
          <cell r="M44">
            <v>14.4</v>
          </cell>
          <cell r="N44">
            <v>25.3</v>
          </cell>
        </row>
        <row r="45">
          <cell r="B45" t="str">
            <v>Мироновская эталон</v>
          </cell>
          <cell r="C45">
            <v>8853358</v>
          </cell>
          <cell r="D45">
            <v>10</v>
          </cell>
          <cell r="E45">
            <v>95</v>
          </cell>
          <cell r="F45">
            <v>0</v>
          </cell>
          <cell r="G45">
            <v>112</v>
          </cell>
          <cell r="H45">
            <v>45.5</v>
          </cell>
          <cell r="I45">
            <v>3</v>
          </cell>
          <cell r="J45">
            <v>5</v>
          </cell>
          <cell r="K45">
            <v>293</v>
          </cell>
          <cell r="L45">
            <v>2</v>
          </cell>
          <cell r="M45">
            <v>12.5</v>
          </cell>
          <cell r="N45">
            <v>20.6</v>
          </cell>
        </row>
        <row r="46">
          <cell r="B46" t="str">
            <v>Мироновская короткостебельная</v>
          </cell>
          <cell r="C46">
            <v>8952956</v>
          </cell>
          <cell r="D46">
            <v>1</v>
          </cell>
        </row>
        <row r="47">
          <cell r="B47" t="str">
            <v>Мироновская Нива</v>
          </cell>
          <cell r="C47">
            <v>8653098</v>
          </cell>
          <cell r="D47">
            <v>1</v>
          </cell>
        </row>
        <row r="48">
          <cell r="B48" t="str">
            <v>Мироновский стандарт</v>
          </cell>
          <cell r="C48">
            <v>8952955</v>
          </cell>
          <cell r="D48">
            <v>1</v>
          </cell>
        </row>
        <row r="49">
          <cell r="B49" t="str">
            <v>Морозко</v>
          </cell>
          <cell r="C49">
            <v>8854609</v>
          </cell>
          <cell r="D49">
            <v>10</v>
          </cell>
          <cell r="E49">
            <v>100.4</v>
          </cell>
          <cell r="F49">
            <v>0</v>
          </cell>
          <cell r="G49">
            <v>95</v>
          </cell>
          <cell r="H49">
            <v>44</v>
          </cell>
          <cell r="I49">
            <v>4</v>
          </cell>
          <cell r="J49">
            <v>5</v>
          </cell>
          <cell r="K49">
            <v>292</v>
          </cell>
          <cell r="L49">
            <v>3</v>
          </cell>
          <cell r="M49">
            <v>12</v>
          </cell>
          <cell r="N49">
            <v>18.3</v>
          </cell>
        </row>
        <row r="50">
          <cell r="B50" t="str">
            <v>Натула</v>
          </cell>
          <cell r="C50">
            <v>8756681</v>
          </cell>
          <cell r="D50">
            <v>10</v>
          </cell>
          <cell r="E50">
            <v>109.9</v>
          </cell>
          <cell r="F50">
            <v>2</v>
          </cell>
          <cell r="G50">
            <v>103</v>
          </cell>
          <cell r="H50">
            <v>44.1</v>
          </cell>
          <cell r="I50">
            <v>4</v>
          </cell>
          <cell r="J50">
            <v>5</v>
          </cell>
          <cell r="K50">
            <v>292</v>
          </cell>
          <cell r="L50">
            <v>4</v>
          </cell>
          <cell r="M50">
            <v>13.4</v>
          </cell>
          <cell r="N50">
            <v>24</v>
          </cell>
        </row>
        <row r="51">
          <cell r="B51" t="str">
            <v>Находка</v>
          </cell>
          <cell r="C51">
            <v>8854450</v>
          </cell>
          <cell r="D51">
            <v>10</v>
          </cell>
          <cell r="E51">
            <v>85.9</v>
          </cell>
          <cell r="F51">
            <v>-2</v>
          </cell>
          <cell r="G51">
            <v>85</v>
          </cell>
          <cell r="H51">
            <v>46.2</v>
          </cell>
          <cell r="I51">
            <v>4.5</v>
          </cell>
          <cell r="J51">
            <v>5</v>
          </cell>
          <cell r="K51">
            <v>289</v>
          </cell>
          <cell r="L51">
            <v>2</v>
          </cell>
          <cell r="M51">
            <v>15</v>
          </cell>
          <cell r="N51">
            <v>29.3</v>
          </cell>
        </row>
        <row r="52">
          <cell r="B52" t="str">
            <v>Нива Ставрополья</v>
          </cell>
          <cell r="C52">
            <v>8854468</v>
          </cell>
          <cell r="D52">
            <v>10</v>
          </cell>
          <cell r="E52">
            <v>94.9</v>
          </cell>
          <cell r="F52">
            <v>0</v>
          </cell>
          <cell r="G52">
            <v>93</v>
          </cell>
          <cell r="H52">
            <v>47.7</v>
          </cell>
          <cell r="I52">
            <v>2</v>
          </cell>
          <cell r="J52">
            <v>5</v>
          </cell>
          <cell r="K52">
            <v>289</v>
          </cell>
          <cell r="L52">
            <v>2</v>
          </cell>
          <cell r="M52">
            <v>14.1</v>
          </cell>
          <cell r="N52">
            <v>25.9</v>
          </cell>
        </row>
        <row r="53">
          <cell r="B53" t="str">
            <v>Одиссея</v>
          </cell>
          <cell r="C53">
            <v>8757411</v>
          </cell>
          <cell r="D53">
            <v>10</v>
          </cell>
          <cell r="E53">
            <v>101.3</v>
          </cell>
          <cell r="F53">
            <v>0</v>
          </cell>
          <cell r="G53">
            <v>90</v>
          </cell>
          <cell r="H53">
            <v>50</v>
          </cell>
          <cell r="I53">
            <v>3</v>
          </cell>
          <cell r="J53">
            <v>5</v>
          </cell>
          <cell r="K53">
            <v>289</v>
          </cell>
          <cell r="L53">
            <v>3</v>
          </cell>
          <cell r="M53">
            <v>14.4</v>
          </cell>
          <cell r="N53">
            <v>25.8</v>
          </cell>
        </row>
        <row r="54">
          <cell r="B54" t="str">
            <v>Олимп</v>
          </cell>
          <cell r="C54">
            <v>8757412</v>
          </cell>
          <cell r="D54">
            <v>10</v>
          </cell>
          <cell r="E54">
            <v>94.8</v>
          </cell>
          <cell r="F54">
            <v>0</v>
          </cell>
          <cell r="G54">
            <v>87</v>
          </cell>
          <cell r="H54">
            <v>41.4</v>
          </cell>
          <cell r="I54">
            <v>3</v>
          </cell>
          <cell r="J54">
            <v>5</v>
          </cell>
          <cell r="K54">
            <v>288</v>
          </cell>
          <cell r="L54">
            <v>3</v>
          </cell>
          <cell r="M54">
            <v>12.8</v>
          </cell>
          <cell r="N54">
            <v>22.7</v>
          </cell>
        </row>
        <row r="55">
          <cell r="B55" t="str">
            <v>Пилипивка</v>
          </cell>
          <cell r="C55">
            <v>8854472</v>
          </cell>
          <cell r="D55">
            <v>10</v>
          </cell>
          <cell r="E55">
            <v>80.6</v>
          </cell>
          <cell r="F55">
            <v>-3</v>
          </cell>
          <cell r="G55">
            <v>102</v>
          </cell>
          <cell r="H55">
            <v>50.2</v>
          </cell>
          <cell r="I55">
            <v>2</v>
          </cell>
          <cell r="J55">
            <v>5</v>
          </cell>
          <cell r="K55">
            <v>291</v>
          </cell>
          <cell r="L55">
            <v>2</v>
          </cell>
          <cell r="M55">
            <v>15.7</v>
          </cell>
          <cell r="N55">
            <v>28.9</v>
          </cell>
        </row>
        <row r="56">
          <cell r="B56" t="str">
            <v>Прасковья</v>
          </cell>
          <cell r="C56">
            <v>8952935</v>
          </cell>
          <cell r="D56">
            <v>10</v>
          </cell>
          <cell r="E56">
            <v>87</v>
          </cell>
          <cell r="F56">
            <v>-2</v>
          </cell>
          <cell r="G56">
            <v>95</v>
          </cell>
          <cell r="H56">
            <v>38</v>
          </cell>
          <cell r="I56">
            <v>3</v>
          </cell>
          <cell r="J56">
            <v>5</v>
          </cell>
          <cell r="K56">
            <v>291</v>
          </cell>
          <cell r="L56">
            <v>3</v>
          </cell>
          <cell r="M56">
            <v>16.8</v>
          </cell>
          <cell r="N56">
            <v>32.1</v>
          </cell>
        </row>
        <row r="57">
          <cell r="B57" t="str">
            <v>Розкишна</v>
          </cell>
          <cell r="C57">
            <v>8757314</v>
          </cell>
          <cell r="D57">
            <v>10</v>
          </cell>
          <cell r="E57">
            <v>108</v>
          </cell>
          <cell r="F57">
            <v>2</v>
          </cell>
          <cell r="G57">
            <v>97</v>
          </cell>
          <cell r="H57">
            <v>44.2</v>
          </cell>
          <cell r="I57">
            <v>3</v>
          </cell>
          <cell r="J57">
            <v>5</v>
          </cell>
          <cell r="K57">
            <v>292</v>
          </cell>
          <cell r="L57">
            <v>4</v>
          </cell>
          <cell r="M57">
            <v>13.1</v>
          </cell>
          <cell r="N57">
            <v>20.4</v>
          </cell>
        </row>
        <row r="58">
          <cell r="B58" t="str">
            <v>Скипетр</v>
          </cell>
          <cell r="C58">
            <v>9553093</v>
          </cell>
          <cell r="D58">
            <v>10</v>
          </cell>
          <cell r="E58">
            <v>108.3</v>
          </cell>
          <cell r="F58">
            <v>2</v>
          </cell>
          <cell r="G58">
            <v>108</v>
          </cell>
          <cell r="H58">
            <v>51</v>
          </cell>
          <cell r="I58">
            <v>3</v>
          </cell>
          <cell r="J58">
            <v>5</v>
          </cell>
          <cell r="K58">
            <v>294</v>
          </cell>
          <cell r="L58">
            <v>5</v>
          </cell>
          <cell r="M58">
            <v>12.6</v>
          </cell>
          <cell r="N58">
            <v>19.2</v>
          </cell>
        </row>
        <row r="59">
          <cell r="B59" t="str">
            <v>Спутница одесская</v>
          </cell>
          <cell r="C59">
            <v>8757416</v>
          </cell>
          <cell r="D59">
            <v>10</v>
          </cell>
          <cell r="E59">
            <v>104.1</v>
          </cell>
          <cell r="F59">
            <v>1</v>
          </cell>
          <cell r="G59">
            <v>85</v>
          </cell>
          <cell r="H59">
            <v>42.7</v>
          </cell>
          <cell r="I59">
            <v>3</v>
          </cell>
          <cell r="J59">
            <v>5</v>
          </cell>
          <cell r="K59">
            <v>291</v>
          </cell>
          <cell r="L59">
            <v>3</v>
          </cell>
          <cell r="M59">
            <v>12.9</v>
          </cell>
          <cell r="N59">
            <v>21.7</v>
          </cell>
        </row>
        <row r="60">
          <cell r="B60" t="str">
            <v>Тарасовская 70</v>
          </cell>
          <cell r="C60">
            <v>9053122</v>
          </cell>
          <cell r="D60">
            <v>10</v>
          </cell>
          <cell r="E60">
            <v>92.7</v>
          </cell>
          <cell r="F60">
            <v>-1</v>
          </cell>
          <cell r="G60">
            <v>98</v>
          </cell>
          <cell r="H60">
            <v>44.5</v>
          </cell>
          <cell r="I60">
            <v>3</v>
          </cell>
          <cell r="J60">
            <v>5</v>
          </cell>
          <cell r="K60">
            <v>291</v>
          </cell>
          <cell r="L60">
            <v>2</v>
          </cell>
          <cell r="M60">
            <v>14.2</v>
          </cell>
          <cell r="N60">
            <v>26.2</v>
          </cell>
        </row>
        <row r="61">
          <cell r="B61" t="str">
            <v>Устивица</v>
          </cell>
          <cell r="C61">
            <v>9053102</v>
          </cell>
          <cell r="D61">
            <v>10</v>
          </cell>
          <cell r="E61">
            <v>95</v>
          </cell>
          <cell r="F61">
            <v>0</v>
          </cell>
          <cell r="G61">
            <v>83</v>
          </cell>
          <cell r="H61">
            <v>39.5</v>
          </cell>
          <cell r="I61">
            <v>2</v>
          </cell>
          <cell r="J61">
            <v>5</v>
          </cell>
          <cell r="K61">
            <v>291</v>
          </cell>
          <cell r="L61">
            <v>3</v>
          </cell>
          <cell r="M61">
            <v>13.9</v>
          </cell>
          <cell r="N61">
            <v>23.7</v>
          </cell>
        </row>
        <row r="62">
          <cell r="B62" t="str">
            <v>Фагус</v>
          </cell>
          <cell r="C62">
            <v>8755460</v>
          </cell>
          <cell r="D62">
            <v>10</v>
          </cell>
          <cell r="E62">
            <v>118.2</v>
          </cell>
          <cell r="F62">
            <v>4</v>
          </cell>
          <cell r="G62">
            <v>93</v>
          </cell>
          <cell r="H62">
            <v>40</v>
          </cell>
          <cell r="I62">
            <v>4</v>
          </cell>
          <cell r="J62">
            <v>4.8</v>
          </cell>
          <cell r="K62">
            <v>290</v>
          </cell>
          <cell r="L62">
            <v>3</v>
          </cell>
          <cell r="M62">
            <v>12.1</v>
          </cell>
          <cell r="N62">
            <v>18.9</v>
          </cell>
        </row>
        <row r="63">
          <cell r="B63" t="str">
            <v>Фсония</v>
          </cell>
          <cell r="C63">
            <v>8954505</v>
          </cell>
          <cell r="D63">
            <v>10</v>
          </cell>
          <cell r="E63">
            <v>98.4</v>
          </cell>
          <cell r="F63">
            <v>0</v>
          </cell>
          <cell r="G63">
            <v>98</v>
          </cell>
          <cell r="H63">
            <v>53.2</v>
          </cell>
          <cell r="I63">
            <v>3</v>
          </cell>
          <cell r="J63">
            <v>5</v>
          </cell>
          <cell r="K63">
            <v>293</v>
          </cell>
          <cell r="L63">
            <v>2</v>
          </cell>
          <cell r="M63">
            <v>12.8</v>
          </cell>
          <cell r="N63">
            <v>21.9</v>
          </cell>
        </row>
        <row r="64">
          <cell r="B64" t="str">
            <v>Фонтанка</v>
          </cell>
          <cell r="C64">
            <v>8757442</v>
          </cell>
          <cell r="D64">
            <v>10</v>
          </cell>
          <cell r="E64">
            <v>93</v>
          </cell>
          <cell r="F64">
            <v>-1</v>
          </cell>
          <cell r="G64">
            <v>85</v>
          </cell>
          <cell r="H64">
            <v>39.4</v>
          </cell>
          <cell r="I64">
            <v>3</v>
          </cell>
          <cell r="J64">
            <v>5</v>
          </cell>
          <cell r="K64">
            <v>291</v>
          </cell>
          <cell r="L64">
            <v>3</v>
          </cell>
        </row>
        <row r="65">
          <cell r="B65" t="str">
            <v>Этана Альянс</v>
          </cell>
          <cell r="C65">
            <v>8653085</v>
          </cell>
          <cell r="D65">
            <v>10</v>
          </cell>
          <cell r="E65">
            <v>116</v>
          </cell>
          <cell r="F65">
            <v>4</v>
          </cell>
          <cell r="G65">
            <v>84</v>
          </cell>
          <cell r="H65">
            <v>47.4</v>
          </cell>
          <cell r="I65">
            <v>5</v>
          </cell>
          <cell r="J65">
            <v>5</v>
          </cell>
          <cell r="K65">
            <v>294</v>
          </cell>
          <cell r="L65">
            <v>4</v>
          </cell>
          <cell r="M65">
            <v>11.9</v>
          </cell>
          <cell r="N65">
            <v>19.7</v>
          </cell>
        </row>
        <row r="66">
          <cell r="B66" t="str">
            <v>Ядвися</v>
          </cell>
          <cell r="C66">
            <v>8853227</v>
          </cell>
          <cell r="D66">
            <v>10</v>
          </cell>
          <cell r="E66">
            <v>102.2</v>
          </cell>
          <cell r="F66">
            <v>1</v>
          </cell>
          <cell r="G66">
            <v>100</v>
          </cell>
          <cell r="H66">
            <v>48.9</v>
          </cell>
          <cell r="I66">
            <v>4</v>
          </cell>
          <cell r="J66">
            <v>5</v>
          </cell>
          <cell r="K66">
            <v>292</v>
          </cell>
          <cell r="L66">
            <v>2</v>
          </cell>
          <cell r="M66">
            <v>13.5</v>
          </cell>
          <cell r="N66">
            <v>23.3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view="pageBreakPreview" zoomScale="60" zoomScalePageLayoutView="0" workbookViewId="0" topLeftCell="A1">
      <selection activeCell="B77" sqref="B77"/>
    </sheetView>
  </sheetViews>
  <sheetFormatPr defaultColWidth="9.140625" defaultRowHeight="15"/>
  <cols>
    <col min="1" max="1" width="8.00390625" style="0" customWidth="1"/>
    <col min="2" max="2" width="17.8515625" style="0" customWidth="1"/>
    <col min="3" max="3" width="14.00390625" style="0" customWidth="1"/>
    <col min="4" max="4" width="18.57421875" style="0" customWidth="1"/>
    <col min="5" max="5" width="12.7109375" style="0" customWidth="1"/>
    <col min="6" max="6" width="11.7109375" style="0" customWidth="1"/>
    <col min="7" max="7" width="8.7109375" style="0" customWidth="1"/>
    <col min="8" max="8" width="8.140625" style="0" customWidth="1"/>
    <col min="9" max="9" width="8.57421875" style="0" customWidth="1"/>
    <col min="10" max="10" width="9.140625" style="0" customWidth="1"/>
    <col min="11" max="11" width="10.7109375" style="0" customWidth="1"/>
    <col min="12" max="12" width="8.57421875" style="0" customWidth="1"/>
    <col min="13" max="13" width="14.57421875" style="0" hidden="1" customWidth="1"/>
    <col min="14" max="14" width="14.00390625" style="0" hidden="1" customWidth="1"/>
    <col min="15" max="15" width="12.00390625" style="0" hidden="1" customWidth="1"/>
    <col min="16" max="16" width="13.7109375" style="0" hidden="1" customWidth="1"/>
    <col min="17" max="17" width="18.140625" style="0" hidden="1" customWidth="1"/>
  </cols>
  <sheetData>
    <row r="1" ht="15">
      <c r="A1" t="s">
        <v>0</v>
      </c>
    </row>
    <row r="2" ht="15">
      <c r="A2" t="s">
        <v>1</v>
      </c>
    </row>
    <row r="3" ht="15">
      <c r="B3" s="1" t="s">
        <v>2</v>
      </c>
    </row>
    <row r="4" spans="1:17" s="1" customFormat="1" ht="99.7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6" customFormat="1" ht="15.75">
      <c r="A6" s="4">
        <f aca="true" t="shared" si="0" ref="A6:A63">RANK(C6,$C$6:$C$63,0)</f>
        <v>1</v>
      </c>
      <c r="B6" s="4" t="s">
        <v>20</v>
      </c>
      <c r="C6" s="5">
        <v>95.2</v>
      </c>
      <c r="D6" s="5">
        <v>14.2</v>
      </c>
      <c r="E6" s="5">
        <v>24.5</v>
      </c>
      <c r="F6" s="5">
        <v>2</v>
      </c>
      <c r="G6" s="5">
        <v>77</v>
      </c>
      <c r="H6" s="5">
        <v>40.2</v>
      </c>
      <c r="I6" s="5">
        <v>3</v>
      </c>
      <c r="J6" s="5">
        <v>4.9</v>
      </c>
      <c r="K6" s="5">
        <v>298</v>
      </c>
      <c r="L6" s="5">
        <v>4</v>
      </c>
      <c r="M6" s="4"/>
      <c r="N6" s="4"/>
      <c r="O6" s="4"/>
      <c r="P6" s="4"/>
      <c r="Q6" s="4"/>
    </row>
    <row r="7" spans="1:17" s="6" customFormat="1" ht="15.75">
      <c r="A7" s="7">
        <f t="shared" si="0"/>
        <v>2</v>
      </c>
      <c r="B7" s="7" t="s">
        <v>21</v>
      </c>
      <c r="C7" s="8">
        <v>91.2</v>
      </c>
      <c r="D7" s="8">
        <v>13.6</v>
      </c>
      <c r="E7" s="8">
        <v>22.8</v>
      </c>
      <c r="F7" s="8">
        <v>2</v>
      </c>
      <c r="G7" s="8">
        <v>81</v>
      </c>
      <c r="H7" s="8">
        <v>37.2</v>
      </c>
      <c r="I7" s="8">
        <v>5</v>
      </c>
      <c r="J7" s="8">
        <v>5</v>
      </c>
      <c r="K7" s="8">
        <v>295</v>
      </c>
      <c r="L7" s="8">
        <v>4</v>
      </c>
      <c r="M7" s="7"/>
      <c r="N7" s="7"/>
      <c r="O7" s="7"/>
      <c r="P7" s="7"/>
      <c r="Q7" s="7"/>
    </row>
    <row r="8" spans="1:17" s="6" customFormat="1" ht="15.75">
      <c r="A8" s="4">
        <f t="shared" si="0"/>
        <v>3</v>
      </c>
      <c r="B8" s="4" t="s">
        <v>22</v>
      </c>
      <c r="C8" s="5">
        <v>89.6</v>
      </c>
      <c r="D8" s="5">
        <v>14.5</v>
      </c>
      <c r="E8" s="5">
        <v>26.1</v>
      </c>
      <c r="F8" s="5">
        <v>1</v>
      </c>
      <c r="G8" s="5">
        <v>73</v>
      </c>
      <c r="H8" s="5">
        <v>38.1</v>
      </c>
      <c r="I8" s="5">
        <v>4</v>
      </c>
      <c r="J8" s="5">
        <v>5</v>
      </c>
      <c r="K8" s="5">
        <v>298</v>
      </c>
      <c r="L8" s="5">
        <v>5</v>
      </c>
      <c r="M8" s="4">
        <f>VLOOKUP(B8,'[1]гсу2014'!$B$8:$N$66,4,0)</f>
        <v>97.5</v>
      </c>
      <c r="N8" s="4">
        <f>RANK(M8,M$6:M76,0)</f>
        <v>17</v>
      </c>
      <c r="O8" s="4">
        <f>VLOOKUP(B8,'[1]гсу2014'!$B$8:$N$66,13,0)</f>
        <v>21.8</v>
      </c>
      <c r="P8" s="4">
        <f>(C8+M8)/2</f>
        <v>93.55</v>
      </c>
      <c r="Q8" s="4">
        <f>RANK(P8,$P$6:$P$74,0)</f>
        <v>3</v>
      </c>
    </row>
    <row r="9" spans="1:17" s="11" customFormat="1" ht="15.75">
      <c r="A9" s="9">
        <f t="shared" si="0"/>
        <v>4</v>
      </c>
      <c r="B9" s="9" t="s">
        <v>23</v>
      </c>
      <c r="C9" s="10">
        <v>86.9</v>
      </c>
      <c r="D9" s="10">
        <v>15.1</v>
      </c>
      <c r="E9" s="10">
        <v>26.7</v>
      </c>
      <c r="F9" s="10">
        <v>1</v>
      </c>
      <c r="G9" s="10">
        <v>80</v>
      </c>
      <c r="H9" s="10">
        <v>37.9</v>
      </c>
      <c r="I9" s="10">
        <v>5</v>
      </c>
      <c r="J9" s="10">
        <v>5</v>
      </c>
      <c r="K9" s="10">
        <v>296</v>
      </c>
      <c r="L9" s="10">
        <v>4</v>
      </c>
      <c r="M9" s="9"/>
      <c r="N9" s="9"/>
      <c r="O9" s="9"/>
      <c r="P9" s="9">
        <f>(C9+M9)/2</f>
        <v>43.45</v>
      </c>
      <c r="Q9" s="9">
        <f>RANK(P9,$P$6:$P$74,0)</f>
        <v>13</v>
      </c>
    </row>
    <row r="10" spans="1:17" s="6" customFormat="1" ht="15.75">
      <c r="A10" s="4">
        <f t="shared" si="0"/>
        <v>5</v>
      </c>
      <c r="B10" s="4" t="s">
        <v>24</v>
      </c>
      <c r="C10" s="5">
        <v>86.1</v>
      </c>
      <c r="D10" s="5">
        <v>14.9</v>
      </c>
      <c r="E10" s="5">
        <v>26.5</v>
      </c>
      <c r="F10" s="5">
        <v>1</v>
      </c>
      <c r="G10" s="5">
        <v>80</v>
      </c>
      <c r="H10" s="5">
        <v>35.2</v>
      </c>
      <c r="I10" s="5">
        <v>2.2</v>
      </c>
      <c r="J10" s="5">
        <v>5</v>
      </c>
      <c r="K10" s="5">
        <v>296</v>
      </c>
      <c r="L10" s="5">
        <v>4</v>
      </c>
      <c r="M10" s="4"/>
      <c r="N10" s="4"/>
      <c r="O10" s="4"/>
      <c r="P10" s="4"/>
      <c r="Q10" s="4"/>
    </row>
    <row r="11" spans="1:17" s="6" customFormat="1" ht="15.75">
      <c r="A11" s="7">
        <f t="shared" si="0"/>
        <v>6</v>
      </c>
      <c r="B11" s="7" t="s">
        <v>25</v>
      </c>
      <c r="C11" s="8">
        <v>84.5</v>
      </c>
      <c r="D11" s="8">
        <v>13.8</v>
      </c>
      <c r="E11" s="8">
        <v>24.9</v>
      </c>
      <c r="F11" s="8">
        <v>0</v>
      </c>
      <c r="G11" s="8">
        <v>81</v>
      </c>
      <c r="H11" s="8">
        <v>40.9</v>
      </c>
      <c r="I11" s="8">
        <v>5</v>
      </c>
      <c r="J11" s="8">
        <v>4.9</v>
      </c>
      <c r="K11" s="8">
        <v>294</v>
      </c>
      <c r="L11" s="8">
        <v>4</v>
      </c>
      <c r="M11" s="7"/>
      <c r="N11" s="7"/>
      <c r="O11" s="7"/>
      <c r="P11" s="7">
        <f>(C11+M11)/2</f>
        <v>42.25</v>
      </c>
      <c r="Q11" s="7">
        <f>RANK(P11,$P$6:$P$74,0)</f>
        <v>14</v>
      </c>
    </row>
    <row r="12" spans="1:17" s="6" customFormat="1" ht="15.75">
      <c r="A12" s="7">
        <f t="shared" si="0"/>
        <v>7</v>
      </c>
      <c r="B12" s="7" t="s">
        <v>26</v>
      </c>
      <c r="C12" s="8">
        <v>84.3</v>
      </c>
      <c r="D12" s="8">
        <v>13.9</v>
      </c>
      <c r="E12" s="8">
        <v>24.3</v>
      </c>
      <c r="F12" s="8">
        <v>0</v>
      </c>
      <c r="G12" s="8">
        <v>69</v>
      </c>
      <c r="H12" s="8">
        <v>35.9</v>
      </c>
      <c r="I12" s="8">
        <v>5</v>
      </c>
      <c r="J12" s="8">
        <v>5</v>
      </c>
      <c r="K12" s="8">
        <v>295</v>
      </c>
      <c r="L12" s="8">
        <v>5</v>
      </c>
      <c r="M12" s="7">
        <f>VLOOKUP(B12,'[1]гсу2014'!$B$8:$N$66,4,0)</f>
        <v>103.5</v>
      </c>
      <c r="N12" s="7">
        <f>RANK(M12,M$6:M80,0)</f>
        <v>11</v>
      </c>
      <c r="O12" s="7">
        <f>VLOOKUP(B12,'[1]гсу2014'!$B$8:$N$66,13,0)</f>
        <v>22.6</v>
      </c>
      <c r="P12" s="7">
        <f>(C12+M12)/2</f>
        <v>93.9</v>
      </c>
      <c r="Q12" s="7">
        <f>RANK(P12,$P$6:$P$74,0)</f>
        <v>2</v>
      </c>
    </row>
    <row r="13" spans="1:17" s="6" customFormat="1" ht="15.75">
      <c r="A13" s="4">
        <f t="shared" si="0"/>
        <v>8</v>
      </c>
      <c r="B13" s="4" t="s">
        <v>27</v>
      </c>
      <c r="C13" s="5">
        <v>84.2</v>
      </c>
      <c r="D13" s="5">
        <v>14.4</v>
      </c>
      <c r="E13" s="5">
        <v>24.7</v>
      </c>
      <c r="F13" s="5">
        <v>0</v>
      </c>
      <c r="G13" s="5">
        <v>79</v>
      </c>
      <c r="H13" s="5">
        <v>36.9</v>
      </c>
      <c r="I13" s="5">
        <v>3</v>
      </c>
      <c r="J13" s="5">
        <v>5</v>
      </c>
      <c r="K13" s="5">
        <v>296</v>
      </c>
      <c r="L13" s="5">
        <v>3</v>
      </c>
      <c r="M13" s="4">
        <f>VLOOKUP(B13,'[1]гсу2014'!$B$8:$N$66,4,0)</f>
        <v>94.7</v>
      </c>
      <c r="N13" s="4">
        <f>RANK(M13,M$6:M81,0)</f>
        <v>22</v>
      </c>
      <c r="O13" s="4">
        <f>VLOOKUP(B13,'[1]гсу2014'!$B$8:$N$66,13,0)</f>
        <v>23.3</v>
      </c>
      <c r="P13" s="4">
        <f>(C13+M13)/2</f>
        <v>89.45</v>
      </c>
      <c r="Q13" s="4">
        <f>RANK(P13,$P$6:$P$74,0)</f>
        <v>8</v>
      </c>
    </row>
    <row r="14" spans="1:17" s="6" customFormat="1" ht="15.75">
      <c r="A14" s="4">
        <f t="shared" si="0"/>
        <v>9</v>
      </c>
      <c r="B14" s="4" t="s">
        <v>28</v>
      </c>
      <c r="C14" s="5">
        <v>84</v>
      </c>
      <c r="D14" s="5">
        <v>14.5</v>
      </c>
      <c r="E14" s="5">
        <v>23.7</v>
      </c>
      <c r="F14" s="5">
        <v>0</v>
      </c>
      <c r="G14" s="5">
        <v>97</v>
      </c>
      <c r="H14" s="5">
        <v>38.6</v>
      </c>
      <c r="I14" s="5">
        <v>3</v>
      </c>
      <c r="J14" s="5">
        <v>5</v>
      </c>
      <c r="K14" s="5">
        <v>295</v>
      </c>
      <c r="L14" s="5">
        <v>2</v>
      </c>
      <c r="M14" s="4"/>
      <c r="N14" s="4"/>
      <c r="O14" s="4"/>
      <c r="P14" s="4">
        <f>(C14+M14)/2</f>
        <v>42</v>
      </c>
      <c r="Q14" s="4">
        <f>RANK(P14,$P$6:$P$74,0)</f>
        <v>15</v>
      </c>
    </row>
    <row r="15" spans="1:17" s="11" customFormat="1" ht="15.75">
      <c r="A15" s="9">
        <f t="shared" si="0"/>
        <v>10</v>
      </c>
      <c r="B15" s="9" t="s">
        <v>29</v>
      </c>
      <c r="C15" s="10">
        <v>83.7</v>
      </c>
      <c r="D15" s="10">
        <v>15.1</v>
      </c>
      <c r="E15" s="10">
        <v>26.2</v>
      </c>
      <c r="F15" s="10">
        <v>0</v>
      </c>
      <c r="G15" s="10">
        <v>78</v>
      </c>
      <c r="H15" s="10">
        <v>42.8</v>
      </c>
      <c r="I15" s="10">
        <v>5</v>
      </c>
      <c r="J15" s="10">
        <v>5</v>
      </c>
      <c r="K15" s="10">
        <v>298</v>
      </c>
      <c r="L15" s="10">
        <v>4</v>
      </c>
      <c r="M15" s="9">
        <f>VLOOKUP(B15,'[1]гсу2014'!$B$8:$N$66,4,0)</f>
        <v>93.1</v>
      </c>
      <c r="N15" s="9">
        <f>RANK(M15,M$6:M83,0)</f>
        <v>23</v>
      </c>
      <c r="O15" s="9">
        <f>VLOOKUP(B15,'[1]гсу2014'!$B$8:$N$66,13,0)</f>
        <v>24.5</v>
      </c>
      <c r="P15" s="9"/>
      <c r="Q15" s="9"/>
    </row>
    <row r="16" spans="1:17" s="6" customFormat="1" ht="15.75">
      <c r="A16" s="7">
        <f t="shared" si="0"/>
        <v>10</v>
      </c>
      <c r="B16" s="7" t="s">
        <v>30</v>
      </c>
      <c r="C16" s="8">
        <v>83.7</v>
      </c>
      <c r="D16" s="8">
        <v>13.7</v>
      </c>
      <c r="E16" s="8">
        <v>23.5</v>
      </c>
      <c r="F16" s="8">
        <v>0</v>
      </c>
      <c r="G16" s="8">
        <v>86</v>
      </c>
      <c r="H16" s="8">
        <v>38.9</v>
      </c>
      <c r="I16" s="8">
        <v>5</v>
      </c>
      <c r="J16" s="8">
        <v>4.8</v>
      </c>
      <c r="K16" s="8">
        <v>297</v>
      </c>
      <c r="L16" s="8">
        <v>4</v>
      </c>
      <c r="M16" s="7">
        <f>VLOOKUP(B16,'[1]гсу2014'!$B$8:$N$66,4,0)</f>
        <v>109.9</v>
      </c>
      <c r="N16" s="7">
        <f>RANK(M16,M$6:M84,0)</f>
        <v>3</v>
      </c>
      <c r="O16" s="7">
        <f>VLOOKUP(B16,'[1]гсу2014'!$B$8:$N$66,13,0)</f>
        <v>24</v>
      </c>
      <c r="P16" s="7"/>
      <c r="Q16" s="7"/>
    </row>
    <row r="17" spans="1:17" s="6" customFormat="1" ht="15.75">
      <c r="A17" s="4">
        <f t="shared" si="0"/>
        <v>12</v>
      </c>
      <c r="B17" s="4" t="s">
        <v>31</v>
      </c>
      <c r="C17" s="5">
        <v>82.8</v>
      </c>
      <c r="D17" s="5">
        <v>14.6</v>
      </c>
      <c r="E17" s="5">
        <v>25.6</v>
      </c>
      <c r="F17" s="5">
        <v>0</v>
      </c>
      <c r="G17" s="5">
        <v>81</v>
      </c>
      <c r="H17" s="5">
        <v>41.7</v>
      </c>
      <c r="I17" s="5">
        <v>5</v>
      </c>
      <c r="J17" s="5">
        <v>5</v>
      </c>
      <c r="K17" s="5">
        <v>296</v>
      </c>
      <c r="L17" s="5">
        <v>4</v>
      </c>
      <c r="M17" s="4"/>
      <c r="N17" s="4"/>
      <c r="O17" s="4"/>
      <c r="P17" s="4"/>
      <c r="Q17" s="4"/>
    </row>
    <row r="18" spans="1:17" s="6" customFormat="1" ht="15.75">
      <c r="A18" s="4">
        <f t="shared" si="0"/>
        <v>12</v>
      </c>
      <c r="B18" s="4" t="s">
        <v>32</v>
      </c>
      <c r="C18" s="5">
        <v>82.8</v>
      </c>
      <c r="D18" s="5">
        <v>14.1</v>
      </c>
      <c r="E18" s="5">
        <v>24.3</v>
      </c>
      <c r="F18" s="5">
        <v>1</v>
      </c>
      <c r="G18" s="5">
        <v>92</v>
      </c>
      <c r="H18" s="5">
        <v>39.2</v>
      </c>
      <c r="I18" s="5">
        <v>3.5</v>
      </c>
      <c r="J18" s="5">
        <v>5</v>
      </c>
      <c r="K18" s="5">
        <v>296</v>
      </c>
      <c r="L18" s="5">
        <v>5</v>
      </c>
      <c r="M18" s="4">
        <f>VLOOKUP(B18,'[1]гсу2014'!$B$8:$N$66,4,0)</f>
        <v>96.7</v>
      </c>
      <c r="N18" s="4">
        <f>RANK(M18,M$6:M86,0)</f>
        <v>19</v>
      </c>
      <c r="O18" s="4">
        <f>VLOOKUP(B18,'[1]гсу2014'!$B$8:$N$66,13,0)</f>
        <v>23.1</v>
      </c>
      <c r="P18" s="4"/>
      <c r="Q18" s="4"/>
    </row>
    <row r="19" spans="1:17" s="6" customFormat="1" ht="15.75">
      <c r="A19" s="7">
        <f t="shared" si="0"/>
        <v>14</v>
      </c>
      <c r="B19" s="7" t="s">
        <v>33</v>
      </c>
      <c r="C19" s="8">
        <v>81.9</v>
      </c>
      <c r="D19" s="8">
        <v>13.8</v>
      </c>
      <c r="E19" s="8">
        <v>24.5</v>
      </c>
      <c r="F19" s="8">
        <v>0</v>
      </c>
      <c r="G19" s="8">
        <v>79</v>
      </c>
      <c r="H19" s="8">
        <v>392</v>
      </c>
      <c r="I19" s="8">
        <v>3</v>
      </c>
      <c r="J19" s="8">
        <v>5</v>
      </c>
      <c r="K19" s="8">
        <v>295</v>
      </c>
      <c r="L19" s="8">
        <v>3</v>
      </c>
      <c r="M19" s="7"/>
      <c r="N19" s="7"/>
      <c r="O19" s="7"/>
      <c r="P19" s="7">
        <f>(C19+M19)/2</f>
        <v>40.95</v>
      </c>
      <c r="Q19" s="7">
        <f>RANK(P19,$P$6:$P$74,0)</f>
        <v>16</v>
      </c>
    </row>
    <row r="20" spans="1:17" s="11" customFormat="1" ht="15.75">
      <c r="A20" s="9">
        <f t="shared" si="0"/>
        <v>15</v>
      </c>
      <c r="B20" s="9" t="s">
        <v>34</v>
      </c>
      <c r="C20" s="10">
        <v>81.5</v>
      </c>
      <c r="D20" s="10">
        <v>15.5</v>
      </c>
      <c r="E20" s="10">
        <v>27.2</v>
      </c>
      <c r="F20" s="10">
        <v>0</v>
      </c>
      <c r="G20" s="10">
        <v>80</v>
      </c>
      <c r="H20" s="10">
        <v>35.3</v>
      </c>
      <c r="I20" s="10">
        <v>5</v>
      </c>
      <c r="J20" s="10">
        <v>4.6</v>
      </c>
      <c r="K20" s="10">
        <v>294</v>
      </c>
      <c r="L20" s="10">
        <v>2</v>
      </c>
      <c r="M20" s="9">
        <f>VLOOKUP(B20,'[1]гсу2014'!$B$8:$N$66,4,0)</f>
        <v>104</v>
      </c>
      <c r="N20" s="9">
        <f>RANK(M20,M$6:M88,0)</f>
        <v>9</v>
      </c>
      <c r="O20" s="9">
        <f>VLOOKUP(B20,'[1]гсу2014'!$B$8:$N$66,13,0)</f>
        <v>24.1</v>
      </c>
      <c r="P20" s="9"/>
      <c r="Q20" s="9"/>
    </row>
    <row r="21" spans="1:17" s="12" customFormat="1" ht="15.75">
      <c r="A21" s="7">
        <f t="shared" si="0"/>
        <v>16</v>
      </c>
      <c r="B21" s="7" t="s">
        <v>35</v>
      </c>
      <c r="C21" s="8">
        <v>81.4</v>
      </c>
      <c r="D21" s="8">
        <v>13.9</v>
      </c>
      <c r="E21" s="8">
        <v>25.6</v>
      </c>
      <c r="F21" s="8">
        <v>0</v>
      </c>
      <c r="G21" s="8">
        <v>89</v>
      </c>
      <c r="H21" s="8">
        <v>41.7</v>
      </c>
      <c r="I21" s="8">
        <v>4</v>
      </c>
      <c r="J21" s="8">
        <v>5</v>
      </c>
      <c r="K21" s="8">
        <v>297</v>
      </c>
      <c r="L21" s="8">
        <v>4</v>
      </c>
      <c r="M21" s="7"/>
      <c r="N21" s="7"/>
      <c r="O21" s="7"/>
      <c r="P21" s="7"/>
      <c r="Q21" s="7"/>
    </row>
    <row r="22" spans="1:17" s="12" customFormat="1" ht="15.75">
      <c r="A22" s="4">
        <f t="shared" si="0"/>
        <v>17</v>
      </c>
      <c r="B22" s="4" t="s">
        <v>36</v>
      </c>
      <c r="C22" s="5">
        <v>81.1</v>
      </c>
      <c r="D22" s="5">
        <v>14.5</v>
      </c>
      <c r="E22" s="5">
        <v>24.9</v>
      </c>
      <c r="F22" s="5">
        <v>0</v>
      </c>
      <c r="G22" s="5">
        <v>73</v>
      </c>
      <c r="H22" s="5">
        <v>39.4</v>
      </c>
      <c r="I22" s="5">
        <v>5</v>
      </c>
      <c r="J22" s="5">
        <v>4.9</v>
      </c>
      <c r="K22" s="5">
        <v>297</v>
      </c>
      <c r="L22" s="5">
        <v>2</v>
      </c>
      <c r="M22" s="4">
        <f>VLOOKUP(B22,'[1]гсу2014'!$B$8:$N$66,4,0)</f>
        <v>96</v>
      </c>
      <c r="N22" s="4">
        <f>RANK(M22,M$6:M90,0)</f>
        <v>20</v>
      </c>
      <c r="O22" s="4">
        <f>VLOOKUP(B22,'[1]гсу2014'!$B$8:$N$66,13,0)</f>
        <v>17.7</v>
      </c>
      <c r="P22" s="4">
        <f>(C22+M22)/2</f>
        <v>88.55</v>
      </c>
      <c r="Q22" s="4">
        <f>RANK(P22,$P$6:$P$74,0)</f>
        <v>9</v>
      </c>
    </row>
    <row r="23" spans="1:17" s="12" customFormat="1" ht="15.75">
      <c r="A23" s="4">
        <f t="shared" si="0"/>
        <v>18</v>
      </c>
      <c r="B23" s="4" t="s">
        <v>37</v>
      </c>
      <c r="C23" s="5">
        <v>81</v>
      </c>
      <c r="D23" s="5">
        <v>14.8</v>
      </c>
      <c r="E23" s="5">
        <v>25.5</v>
      </c>
      <c r="F23" s="5">
        <v>0</v>
      </c>
      <c r="G23" s="5">
        <v>92</v>
      </c>
      <c r="H23" s="5">
        <v>38.4</v>
      </c>
      <c r="I23" s="5">
        <v>5</v>
      </c>
      <c r="J23" s="5">
        <v>5</v>
      </c>
      <c r="K23" s="5">
        <v>296</v>
      </c>
      <c r="L23" s="5">
        <v>4</v>
      </c>
      <c r="M23" s="4"/>
      <c r="N23" s="4"/>
      <c r="O23" s="4"/>
      <c r="P23" s="4"/>
      <c r="Q23" s="4"/>
    </row>
    <row r="24" spans="1:17" s="11" customFormat="1" ht="15.75">
      <c r="A24" s="9">
        <f t="shared" si="0"/>
        <v>19</v>
      </c>
      <c r="B24" s="9" t="s">
        <v>38</v>
      </c>
      <c r="C24" s="10">
        <v>80.9</v>
      </c>
      <c r="D24" s="10">
        <v>16.8</v>
      </c>
      <c r="E24" s="10">
        <v>29.8</v>
      </c>
      <c r="F24" s="10">
        <v>0</v>
      </c>
      <c r="G24" s="10">
        <v>78</v>
      </c>
      <c r="H24" s="10">
        <v>38.8</v>
      </c>
      <c r="I24" s="10">
        <v>5</v>
      </c>
      <c r="J24" s="10">
        <v>5</v>
      </c>
      <c r="K24" s="10">
        <v>295</v>
      </c>
      <c r="L24" s="10">
        <v>2</v>
      </c>
      <c r="M24" s="9">
        <f>VLOOKUP(B24,'[1]гсу2014'!$B$8:$N$66,4,0)</f>
        <v>90.2</v>
      </c>
      <c r="N24" s="9">
        <f>RANK(M24,M$6:M92,0)</f>
        <v>25</v>
      </c>
      <c r="O24" s="9">
        <f>VLOOKUP(B24,'[1]гсу2014'!$B$8:$N$66,13,0)</f>
        <v>22.5</v>
      </c>
      <c r="P24" s="9">
        <f>(C24+M24)/2</f>
        <v>85.55000000000001</v>
      </c>
      <c r="Q24" s="9">
        <f>RANK(P24,$P$6:$P$74,0)</f>
        <v>12</v>
      </c>
    </row>
    <row r="25" spans="1:17" s="12" customFormat="1" ht="15.75">
      <c r="A25" s="4">
        <f t="shared" si="0"/>
        <v>20</v>
      </c>
      <c r="B25" s="4" t="s">
        <v>39</v>
      </c>
      <c r="C25" s="5">
        <v>80.7</v>
      </c>
      <c r="D25" s="5">
        <v>14.7</v>
      </c>
      <c r="E25" s="5">
        <v>26.1</v>
      </c>
      <c r="F25" s="5">
        <v>0</v>
      </c>
      <c r="G25" s="5">
        <v>79</v>
      </c>
      <c r="H25" s="5">
        <v>39.8</v>
      </c>
      <c r="I25" s="5">
        <v>5</v>
      </c>
      <c r="J25" s="5">
        <v>5</v>
      </c>
      <c r="K25" s="5">
        <v>293</v>
      </c>
      <c r="L25" s="5">
        <v>5</v>
      </c>
      <c r="M25" s="4">
        <f>VLOOKUP(B25,'[1]гсу2014'!$B$8:$N$66,4,0)</f>
        <v>99.9</v>
      </c>
      <c r="N25" s="4">
        <f>RANK(M25,M$6:M93,0)</f>
        <v>14</v>
      </c>
      <c r="O25" s="4">
        <f>VLOOKUP(B25,'[1]гсу2014'!$B$8:$N$66,13,0)</f>
        <v>22.7</v>
      </c>
      <c r="P25" s="4">
        <f>(C25+M25)/2</f>
        <v>90.30000000000001</v>
      </c>
      <c r="Q25" s="4">
        <f>RANK(P25,$P$6:$P$74,0)</f>
        <v>5</v>
      </c>
    </row>
    <row r="26" spans="1:17" s="12" customFormat="1" ht="15.75">
      <c r="A26" s="4">
        <f t="shared" si="0"/>
        <v>21</v>
      </c>
      <c r="B26" s="4" t="s">
        <v>40</v>
      </c>
      <c r="C26" s="5">
        <v>79.6</v>
      </c>
      <c r="D26" s="5">
        <v>14.1</v>
      </c>
      <c r="E26" s="5">
        <v>24.6</v>
      </c>
      <c r="F26" s="5">
        <v>0</v>
      </c>
      <c r="G26" s="5">
        <v>80</v>
      </c>
      <c r="H26" s="5">
        <v>41.3</v>
      </c>
      <c r="I26" s="5">
        <v>5</v>
      </c>
      <c r="J26" s="5">
        <v>5</v>
      </c>
      <c r="K26" s="5">
        <v>298</v>
      </c>
      <c r="L26" s="5">
        <v>5</v>
      </c>
      <c r="M26" s="4">
        <v>97.5</v>
      </c>
      <c r="N26" s="4">
        <f>RANK(M26,M$6:M94,0)</f>
        <v>17</v>
      </c>
      <c r="O26" s="4">
        <v>18.5</v>
      </c>
      <c r="P26" s="4"/>
      <c r="Q26" s="4"/>
    </row>
    <row r="27" spans="1:17" s="12" customFormat="1" ht="15.75">
      <c r="A27" s="4">
        <f t="shared" si="0"/>
        <v>22</v>
      </c>
      <c r="B27" s="4" t="s">
        <v>41</v>
      </c>
      <c r="C27" s="5">
        <v>79.5</v>
      </c>
      <c r="D27" s="5">
        <v>14.5</v>
      </c>
      <c r="E27" s="5">
        <v>25.8</v>
      </c>
      <c r="F27" s="5">
        <v>0</v>
      </c>
      <c r="G27" s="5">
        <v>84</v>
      </c>
      <c r="H27" s="5">
        <v>38.8</v>
      </c>
      <c r="I27" s="5">
        <v>5</v>
      </c>
      <c r="J27" s="5">
        <v>5</v>
      </c>
      <c r="K27" s="5">
        <v>298</v>
      </c>
      <c r="L27" s="5">
        <v>4</v>
      </c>
      <c r="M27" s="4"/>
      <c r="N27" s="4"/>
      <c r="O27" s="4"/>
      <c r="P27" s="4"/>
      <c r="Q27" s="4"/>
    </row>
    <row r="28" spans="1:17" s="12" customFormat="1" ht="15.75">
      <c r="A28" s="4">
        <f t="shared" si="0"/>
        <v>23</v>
      </c>
      <c r="B28" s="4" t="s">
        <v>42</v>
      </c>
      <c r="C28" s="5">
        <v>79.1</v>
      </c>
      <c r="D28" s="5">
        <v>14.4</v>
      </c>
      <c r="E28" s="5">
        <v>25.1</v>
      </c>
      <c r="F28" s="5">
        <v>0</v>
      </c>
      <c r="G28" s="5">
        <v>80</v>
      </c>
      <c r="H28" s="5">
        <v>39.5</v>
      </c>
      <c r="I28" s="5">
        <v>5</v>
      </c>
      <c r="J28" s="5">
        <v>5</v>
      </c>
      <c r="K28" s="5">
        <v>294</v>
      </c>
      <c r="L28" s="5">
        <v>5</v>
      </c>
      <c r="M28" s="4">
        <f>VLOOKUP(B28,'[1]гсу2014'!$B$8:$N$66,4,0)</f>
        <v>103.6</v>
      </c>
      <c r="N28" s="4">
        <f>RANK(M28,M$6:M96,0)</f>
        <v>10</v>
      </c>
      <c r="O28" s="4">
        <f>VLOOKUP(B28,'[1]гсу2014'!$B$8:$N$66,13,0)</f>
        <v>25.9</v>
      </c>
      <c r="P28" s="4">
        <f>(C28+M28)/2</f>
        <v>91.35</v>
      </c>
      <c r="Q28" s="4">
        <f>RANK(P28,$P$6:$P$74,0)</f>
        <v>4</v>
      </c>
    </row>
    <row r="29" spans="1:17" s="11" customFormat="1" ht="15.75">
      <c r="A29" s="9">
        <f t="shared" si="0"/>
        <v>24</v>
      </c>
      <c r="B29" s="9" t="s">
        <v>43</v>
      </c>
      <c r="C29" s="10">
        <v>78.5</v>
      </c>
      <c r="D29" s="10">
        <v>15.1</v>
      </c>
      <c r="E29" s="10">
        <v>26.8</v>
      </c>
      <c r="F29" s="10">
        <v>0</v>
      </c>
      <c r="G29" s="10">
        <v>75</v>
      </c>
      <c r="H29" s="10">
        <v>37.6</v>
      </c>
      <c r="I29" s="10">
        <v>5</v>
      </c>
      <c r="J29" s="10">
        <v>5</v>
      </c>
      <c r="K29" s="10">
        <v>298</v>
      </c>
      <c r="L29" s="10">
        <v>4</v>
      </c>
      <c r="M29" s="9"/>
      <c r="N29" s="9"/>
      <c r="O29" s="9"/>
      <c r="P29" s="9"/>
      <c r="Q29" s="9"/>
    </row>
    <row r="30" spans="1:17" s="12" customFormat="1" ht="15.75">
      <c r="A30" s="4">
        <f t="shared" si="0"/>
        <v>25</v>
      </c>
      <c r="B30" s="4" t="s">
        <v>44</v>
      </c>
      <c r="C30" s="5">
        <v>77.9</v>
      </c>
      <c r="D30" s="5">
        <v>14.1</v>
      </c>
      <c r="E30" s="5">
        <v>24.3</v>
      </c>
      <c r="F30" s="5">
        <v>0</v>
      </c>
      <c r="G30" s="5">
        <v>77</v>
      </c>
      <c r="H30" s="5">
        <v>39.5</v>
      </c>
      <c r="I30" s="5">
        <v>5</v>
      </c>
      <c r="J30" s="5">
        <v>5</v>
      </c>
      <c r="K30" s="5">
        <v>294</v>
      </c>
      <c r="L30" s="5">
        <v>4</v>
      </c>
      <c r="M30" s="4"/>
      <c r="N30" s="4"/>
      <c r="O30" s="4"/>
      <c r="P30" s="4">
        <f>(C30+M30)/2</f>
        <v>38.95</v>
      </c>
      <c r="Q30" s="4">
        <f>RANK(P30,$P$6:$P$74,0)</f>
        <v>17</v>
      </c>
    </row>
    <row r="31" spans="1:17" s="12" customFormat="1" ht="15.75">
      <c r="A31" s="7">
        <f t="shared" si="0"/>
        <v>26</v>
      </c>
      <c r="B31" s="7" t="s">
        <v>45</v>
      </c>
      <c r="C31" s="8">
        <v>77.6</v>
      </c>
      <c r="D31" s="8">
        <v>13.6</v>
      </c>
      <c r="E31" s="8">
        <v>22.9</v>
      </c>
      <c r="F31" s="8">
        <v>0</v>
      </c>
      <c r="G31" s="8">
        <v>83</v>
      </c>
      <c r="H31" s="8">
        <v>38.9</v>
      </c>
      <c r="I31" s="8">
        <v>5</v>
      </c>
      <c r="J31" s="8">
        <v>4.5</v>
      </c>
      <c r="K31" s="8">
        <v>296</v>
      </c>
      <c r="L31" s="8">
        <v>3</v>
      </c>
      <c r="M31" s="7">
        <f>VLOOKUP(B31,'[1]гсу2014'!$B$8:$N$66,4,0)</f>
        <v>99.7</v>
      </c>
      <c r="N31" s="7">
        <f>RANK(M31,M$6:M99,0)</f>
        <v>15</v>
      </c>
      <c r="O31" s="7">
        <f>VLOOKUP(B31,'[1]гсу2014'!$B$8:$N$66,13,0)</f>
        <v>24.4</v>
      </c>
      <c r="P31" s="7"/>
      <c r="Q31" s="7"/>
    </row>
    <row r="32" spans="1:17" s="12" customFormat="1" ht="15.75">
      <c r="A32" s="4">
        <f t="shared" si="0"/>
        <v>27</v>
      </c>
      <c r="B32" s="4" t="s">
        <v>46</v>
      </c>
      <c r="C32" s="5">
        <v>77.5</v>
      </c>
      <c r="D32" s="5">
        <v>14.5</v>
      </c>
      <c r="E32" s="5">
        <v>24</v>
      </c>
      <c r="F32" s="5">
        <v>0</v>
      </c>
      <c r="G32" s="5">
        <v>75</v>
      </c>
      <c r="H32" s="5">
        <v>37.1</v>
      </c>
      <c r="I32" s="5">
        <v>5</v>
      </c>
      <c r="J32" s="5">
        <v>5</v>
      </c>
      <c r="K32" s="5">
        <v>295</v>
      </c>
      <c r="L32" s="5">
        <v>5</v>
      </c>
      <c r="M32" s="4">
        <f>VLOOKUP(B32,'[1]гсу2014'!$B$8:$N$66,4,0)</f>
        <v>112.7</v>
      </c>
      <c r="N32" s="4">
        <f>RANK(M32,M$6:M100,0)</f>
        <v>2</v>
      </c>
      <c r="O32" s="4">
        <f>VLOOKUP(B32,'[1]гсу2014'!$B$8:$N$66,13,0)</f>
        <v>19.7</v>
      </c>
      <c r="P32" s="4">
        <f>(C32+M32)/2</f>
        <v>95.1</v>
      </c>
      <c r="Q32" s="4">
        <f>RANK(P32,$P$6:$P$74,0)</f>
        <v>1</v>
      </c>
    </row>
    <row r="33" spans="1:17" s="12" customFormat="1" ht="15.75">
      <c r="A33" s="4">
        <f t="shared" si="0"/>
        <v>28</v>
      </c>
      <c r="B33" s="4" t="s">
        <v>47</v>
      </c>
      <c r="C33" s="5">
        <v>77.4</v>
      </c>
      <c r="D33" s="5">
        <v>14.7</v>
      </c>
      <c r="E33" s="5">
        <v>24.9</v>
      </c>
      <c r="F33" s="5">
        <v>0</v>
      </c>
      <c r="G33" s="5">
        <v>77</v>
      </c>
      <c r="H33" s="5">
        <v>41.8</v>
      </c>
      <c r="I33" s="5">
        <v>5</v>
      </c>
      <c r="J33" s="5">
        <v>4.9</v>
      </c>
      <c r="K33" s="5">
        <v>295</v>
      </c>
      <c r="L33" s="5">
        <v>4</v>
      </c>
      <c r="M33" s="4"/>
      <c r="N33" s="4"/>
      <c r="O33" s="4"/>
      <c r="P33" s="4">
        <f>(C33+M33)/2</f>
        <v>38.7</v>
      </c>
      <c r="Q33" s="4">
        <f>RANK(P33,$P$6:$P$74,0)</f>
        <v>18</v>
      </c>
    </row>
    <row r="34" spans="1:17" s="12" customFormat="1" ht="15.75">
      <c r="A34" s="4">
        <f t="shared" si="0"/>
        <v>29</v>
      </c>
      <c r="B34" s="4" t="s">
        <v>48</v>
      </c>
      <c r="C34" s="5">
        <v>76.3</v>
      </c>
      <c r="D34" s="5">
        <v>14.6</v>
      </c>
      <c r="E34" s="5">
        <v>24.1</v>
      </c>
      <c r="F34" s="5">
        <v>0</v>
      </c>
      <c r="G34" s="5">
        <v>72</v>
      </c>
      <c r="H34" s="5">
        <v>39.9</v>
      </c>
      <c r="I34" s="5">
        <v>5</v>
      </c>
      <c r="J34" s="5">
        <v>4.8</v>
      </c>
      <c r="K34" s="5">
        <v>295</v>
      </c>
      <c r="L34" s="5">
        <v>2</v>
      </c>
      <c r="M34" s="4">
        <f>VLOOKUP(B34,'[1]гсу2014'!$B$8:$N$66,4,0)</f>
        <v>97.9</v>
      </c>
      <c r="N34" s="4">
        <f>RANK(M34,M$6:M102,0)</f>
        <v>16</v>
      </c>
      <c r="O34" s="4">
        <f>VLOOKUP(B34,'[1]гсу2014'!$B$8:$N$66,13,0)</f>
        <v>0</v>
      </c>
      <c r="P34" s="4"/>
      <c r="Q34" s="4"/>
    </row>
    <row r="35" spans="1:17" s="12" customFormat="1" ht="15.75" hidden="1">
      <c r="A35" s="4">
        <f t="shared" si="0"/>
        <v>29</v>
      </c>
      <c r="B35" s="4" t="s">
        <v>49</v>
      </c>
      <c r="C35" s="5">
        <v>76.3</v>
      </c>
      <c r="D35" s="5">
        <v>14.2</v>
      </c>
      <c r="E35" s="5">
        <v>23.5</v>
      </c>
      <c r="F35" s="5">
        <v>0</v>
      </c>
      <c r="G35" s="5">
        <v>92</v>
      </c>
      <c r="H35" s="5">
        <v>37</v>
      </c>
      <c r="I35" s="5">
        <v>4.5</v>
      </c>
      <c r="J35" s="5">
        <v>5</v>
      </c>
      <c r="K35" s="5">
        <v>296</v>
      </c>
      <c r="L35" s="5">
        <v>4</v>
      </c>
      <c r="M35" s="4"/>
      <c r="N35" s="4"/>
      <c r="O35" s="4"/>
      <c r="P35" s="4"/>
      <c r="Q35" s="4"/>
    </row>
    <row r="36" spans="1:17" s="12" customFormat="1" ht="15.75">
      <c r="A36" s="4">
        <f t="shared" si="0"/>
        <v>31</v>
      </c>
      <c r="B36" s="4" t="s">
        <v>50</v>
      </c>
      <c r="C36" s="5">
        <v>75.6</v>
      </c>
      <c r="D36" s="5">
        <v>14.6</v>
      </c>
      <c r="E36" s="5">
        <v>25</v>
      </c>
      <c r="F36" s="5">
        <v>0</v>
      </c>
      <c r="G36" s="5">
        <v>93</v>
      </c>
      <c r="H36" s="5">
        <v>39.6</v>
      </c>
      <c r="I36" s="5">
        <v>3</v>
      </c>
      <c r="J36" s="5">
        <v>4.9</v>
      </c>
      <c r="K36" s="5">
        <v>295</v>
      </c>
      <c r="L36" s="5">
        <v>2</v>
      </c>
      <c r="M36" s="4"/>
      <c r="N36" s="4"/>
      <c r="O36" s="4"/>
      <c r="P36" s="4"/>
      <c r="Q36" s="4"/>
    </row>
    <row r="37" spans="1:17" s="12" customFormat="1" ht="15.75">
      <c r="A37" s="4">
        <f t="shared" si="0"/>
        <v>32</v>
      </c>
      <c r="B37" s="4" t="s">
        <v>51</v>
      </c>
      <c r="C37" s="5">
        <v>75.1</v>
      </c>
      <c r="D37" s="5">
        <v>14.6</v>
      </c>
      <c r="E37" s="5">
        <v>24.9</v>
      </c>
      <c r="F37" s="5">
        <v>0</v>
      </c>
      <c r="G37" s="5">
        <v>82</v>
      </c>
      <c r="H37" s="5">
        <v>41.6</v>
      </c>
      <c r="I37" s="5">
        <v>5</v>
      </c>
      <c r="J37" s="5">
        <v>5</v>
      </c>
      <c r="K37" s="5">
        <v>296</v>
      </c>
      <c r="L37" s="5">
        <v>3</v>
      </c>
      <c r="M37" s="4"/>
      <c r="N37" s="4"/>
      <c r="O37" s="4"/>
      <c r="P37" s="4"/>
      <c r="Q37" s="4"/>
    </row>
    <row r="38" spans="1:17" s="12" customFormat="1" ht="15.75">
      <c r="A38" s="7">
        <f t="shared" si="0"/>
        <v>33</v>
      </c>
      <c r="B38" s="7" t="s">
        <v>52</v>
      </c>
      <c r="C38" s="8">
        <v>74.9</v>
      </c>
      <c r="D38" s="8">
        <v>13.4</v>
      </c>
      <c r="E38" s="8">
        <v>22.2</v>
      </c>
      <c r="F38" s="8">
        <v>0</v>
      </c>
      <c r="G38" s="8">
        <v>79</v>
      </c>
      <c r="H38" s="8">
        <v>37.6</v>
      </c>
      <c r="I38" s="8">
        <v>5</v>
      </c>
      <c r="J38" s="8">
        <v>5</v>
      </c>
      <c r="K38" s="8">
        <v>297</v>
      </c>
      <c r="L38" s="8">
        <v>4</v>
      </c>
      <c r="M38" s="7">
        <f>VLOOKUP(B38,'[1]гсу2014'!$B$8:$N$66,4,0)</f>
        <v>104.4</v>
      </c>
      <c r="N38" s="7">
        <f>RANK(M38,M$6:M106,0)</f>
        <v>7</v>
      </c>
      <c r="O38" s="7">
        <f>VLOOKUP(B38,'[1]гсу2014'!$B$8:$N$66,13,0)</f>
        <v>19.4</v>
      </c>
      <c r="P38" s="7">
        <f>(C38+M38)/2</f>
        <v>89.65</v>
      </c>
      <c r="Q38" s="7">
        <f>RANK(P38,$P$6:$P$74,0)</f>
        <v>6</v>
      </c>
    </row>
    <row r="39" spans="1:17" s="12" customFormat="1" ht="15.75">
      <c r="A39" s="4">
        <f t="shared" si="0"/>
        <v>34</v>
      </c>
      <c r="B39" s="4" t="s">
        <v>53</v>
      </c>
      <c r="C39" s="5">
        <v>74.6</v>
      </c>
      <c r="D39" s="5">
        <v>14.2</v>
      </c>
      <c r="E39" s="5">
        <v>24.3</v>
      </c>
      <c r="F39" s="5">
        <v>0</v>
      </c>
      <c r="G39" s="5">
        <v>78</v>
      </c>
      <c r="H39" s="5">
        <v>38.4</v>
      </c>
      <c r="I39" s="5">
        <v>5</v>
      </c>
      <c r="J39" s="5">
        <v>4.8</v>
      </c>
      <c r="K39" s="5">
        <v>298</v>
      </c>
      <c r="L39" s="5">
        <v>4</v>
      </c>
      <c r="M39" s="4"/>
      <c r="N39" s="4"/>
      <c r="O39" s="4"/>
      <c r="P39" s="4"/>
      <c r="Q39" s="4"/>
    </row>
    <row r="40" spans="1:17" s="12" customFormat="1" ht="15.75">
      <c r="A40" s="4">
        <f t="shared" si="0"/>
        <v>35</v>
      </c>
      <c r="B40" s="4" t="s">
        <v>54</v>
      </c>
      <c r="C40" s="5">
        <v>74.4</v>
      </c>
      <c r="D40" s="5">
        <v>14.4</v>
      </c>
      <c r="E40" s="5">
        <v>25.1</v>
      </c>
      <c r="F40" s="5">
        <v>0</v>
      </c>
      <c r="G40" s="5">
        <v>81</v>
      </c>
      <c r="H40" s="5">
        <v>39.9</v>
      </c>
      <c r="I40" s="5">
        <v>4.5</v>
      </c>
      <c r="J40" s="5">
        <v>4.9</v>
      </c>
      <c r="K40" s="5">
        <v>298</v>
      </c>
      <c r="L40" s="5">
        <v>5</v>
      </c>
      <c r="M40" s="4">
        <f>VLOOKUP(B40,'[1]гсу2014'!$B$8:$N$66,4,0)</f>
        <v>108.3</v>
      </c>
      <c r="N40" s="4">
        <f>RANK(M40,M$6:M108,0)</f>
        <v>5</v>
      </c>
      <c r="O40" s="4">
        <f>VLOOKUP(B40,'[1]гсу2014'!$B$8:$N$66,13,0)</f>
        <v>19.2</v>
      </c>
      <c r="P40" s="4"/>
      <c r="Q40" s="4"/>
    </row>
    <row r="41" spans="1:17" s="12" customFormat="1" ht="15.75">
      <c r="A41" s="4">
        <f t="shared" si="0"/>
        <v>36</v>
      </c>
      <c r="B41" s="4" t="s">
        <v>55</v>
      </c>
      <c r="C41" s="5">
        <v>73.5</v>
      </c>
      <c r="D41" s="5">
        <v>14.9</v>
      </c>
      <c r="E41" s="5">
        <v>26.8</v>
      </c>
      <c r="F41" s="5">
        <v>-1</v>
      </c>
      <c r="G41" s="5">
        <v>81</v>
      </c>
      <c r="H41" s="5">
        <v>34.2</v>
      </c>
      <c r="I41" s="5">
        <v>5</v>
      </c>
      <c r="J41" s="5">
        <v>5</v>
      </c>
      <c r="K41" s="5">
        <v>294</v>
      </c>
      <c r="L41" s="5">
        <v>3</v>
      </c>
      <c r="M41" s="4">
        <f>VLOOKUP(B41,'[1]гсу2014'!$B$8:$N$66,4,0)</f>
        <v>94.8</v>
      </c>
      <c r="N41" s="4">
        <f>RANK(M41,M$6:M109,0)</f>
        <v>21</v>
      </c>
      <c r="O41" s="4">
        <f>VLOOKUP(B41,'[1]гсу2014'!$B$8:$N$66,13,0)</f>
        <v>22.7</v>
      </c>
      <c r="P41" s="4"/>
      <c r="Q41" s="4"/>
    </row>
    <row r="42" spans="1:17" s="11" customFormat="1" ht="15.75">
      <c r="A42" s="9">
        <f t="shared" si="0"/>
        <v>37</v>
      </c>
      <c r="B42" s="9" t="s">
        <v>56</v>
      </c>
      <c r="C42" s="10">
        <v>73.1</v>
      </c>
      <c r="D42" s="10">
        <v>15.1</v>
      </c>
      <c r="E42" s="10">
        <v>27.2</v>
      </c>
      <c r="F42" s="10">
        <v>-1</v>
      </c>
      <c r="G42" s="10">
        <v>81</v>
      </c>
      <c r="H42" s="10">
        <v>39.8</v>
      </c>
      <c r="I42" s="10">
        <v>3</v>
      </c>
      <c r="J42" s="10">
        <v>5</v>
      </c>
      <c r="K42" s="10">
        <v>297</v>
      </c>
      <c r="L42" s="10">
        <v>3</v>
      </c>
      <c r="M42" s="9"/>
      <c r="N42" s="9"/>
      <c r="O42" s="9"/>
      <c r="P42" s="9">
        <f>(C42+M42)/2</f>
        <v>36.55</v>
      </c>
      <c r="Q42" s="9">
        <f>RANK(P42,$P$6:$P$74,0)</f>
        <v>19</v>
      </c>
    </row>
    <row r="43" spans="1:17" s="11" customFormat="1" ht="15.75">
      <c r="A43" s="9">
        <f t="shared" si="0"/>
        <v>38</v>
      </c>
      <c r="B43" s="9" t="s">
        <v>57</v>
      </c>
      <c r="C43" s="10">
        <v>72.8</v>
      </c>
      <c r="D43" s="10">
        <v>16.9</v>
      </c>
      <c r="E43" s="10">
        <v>30.4</v>
      </c>
      <c r="F43" s="10">
        <v>-1</v>
      </c>
      <c r="G43" s="10">
        <v>86</v>
      </c>
      <c r="H43" s="10">
        <v>41.2</v>
      </c>
      <c r="I43" s="10">
        <v>5</v>
      </c>
      <c r="J43" s="10">
        <v>5</v>
      </c>
      <c r="K43" s="10">
        <v>295</v>
      </c>
      <c r="L43" s="10">
        <v>3</v>
      </c>
      <c r="M43" s="9"/>
      <c r="N43" s="9"/>
      <c r="O43" s="9"/>
      <c r="P43" s="9"/>
      <c r="Q43" s="9"/>
    </row>
    <row r="44" spans="1:17" s="12" customFormat="1" ht="15.75">
      <c r="A44" s="7">
        <f t="shared" si="0"/>
        <v>39</v>
      </c>
      <c r="B44" s="7" t="s">
        <v>58</v>
      </c>
      <c r="C44" s="8">
        <v>72.6</v>
      </c>
      <c r="D44" s="8">
        <v>13.8</v>
      </c>
      <c r="E44" s="8">
        <v>24.5</v>
      </c>
      <c r="F44" s="8">
        <v>-1</v>
      </c>
      <c r="G44" s="8">
        <v>80</v>
      </c>
      <c r="H44" s="8">
        <v>38.2</v>
      </c>
      <c r="I44" s="8">
        <v>5</v>
      </c>
      <c r="J44" s="8">
        <v>4.6</v>
      </c>
      <c r="K44" s="8">
        <v>298</v>
      </c>
      <c r="L44" s="8">
        <v>4</v>
      </c>
      <c r="M44" s="7">
        <f>VLOOKUP(B44,'[1]гсу2014'!$B$8:$N$66,4,0)</f>
        <v>108</v>
      </c>
      <c r="N44" s="7">
        <f>RANK(M44,M$6:M112,0)</f>
        <v>6</v>
      </c>
      <c r="O44" s="7">
        <f>VLOOKUP(B44,'[1]гсу2014'!$B$8:$N$66,13,0)</f>
        <v>20.4</v>
      </c>
      <c r="P44" s="7"/>
      <c r="Q44" s="7"/>
    </row>
    <row r="45" spans="1:17" s="12" customFormat="1" ht="15.75">
      <c r="A45" s="4">
        <f t="shared" si="0"/>
        <v>40</v>
      </c>
      <c r="B45" s="4" t="s">
        <v>59</v>
      </c>
      <c r="C45" s="5">
        <v>72</v>
      </c>
      <c r="D45" s="5">
        <v>14</v>
      </c>
      <c r="E45" s="5">
        <v>24.8</v>
      </c>
      <c r="F45" s="5">
        <v>-2</v>
      </c>
      <c r="G45" s="5">
        <v>81</v>
      </c>
      <c r="H45" s="5">
        <v>35.6</v>
      </c>
      <c r="I45" s="5">
        <v>5</v>
      </c>
      <c r="J45" s="5">
        <v>5</v>
      </c>
      <c r="K45" s="5">
        <v>296</v>
      </c>
      <c r="L45" s="5">
        <v>2</v>
      </c>
      <c r="M45" s="4">
        <f>VLOOKUP(B45,'[1]гсу2014'!$B$8:$N$66,4,0)</f>
        <v>100.4</v>
      </c>
      <c r="N45" s="4">
        <f>RANK(M45,M$6:M113,0)</f>
        <v>13</v>
      </c>
      <c r="O45" s="4">
        <f>VLOOKUP(B45,'[1]гсу2014'!$B$8:$N$66,13,0)</f>
        <v>18.3</v>
      </c>
      <c r="P45" s="4">
        <f>(C45+M45)/2</f>
        <v>86.2</v>
      </c>
      <c r="Q45" s="4">
        <f>RANK(P45,$P$6:$P$74,0)</f>
        <v>11</v>
      </c>
    </row>
    <row r="46" spans="1:17" s="11" customFormat="1" ht="15.75">
      <c r="A46" s="9">
        <f t="shared" si="0"/>
        <v>41</v>
      </c>
      <c r="B46" s="9" t="s">
        <v>60</v>
      </c>
      <c r="C46" s="10">
        <v>71.8</v>
      </c>
      <c r="D46" s="10">
        <v>15.1</v>
      </c>
      <c r="E46" s="10">
        <v>26.8</v>
      </c>
      <c r="F46" s="10">
        <v>-1</v>
      </c>
      <c r="G46" s="10">
        <v>82</v>
      </c>
      <c r="H46" s="10">
        <v>35.6</v>
      </c>
      <c r="I46" s="10">
        <v>5</v>
      </c>
      <c r="J46" s="10">
        <v>5</v>
      </c>
      <c r="K46" s="10">
        <v>295</v>
      </c>
      <c r="L46" s="10">
        <v>2</v>
      </c>
      <c r="M46" s="9">
        <f>VLOOKUP(B46,'[1]гсу2014'!$B$8:$N$66,4,0)</f>
        <v>101.3</v>
      </c>
      <c r="N46" s="9">
        <f>RANK(M46,M$6:M114,0)</f>
        <v>12</v>
      </c>
      <c r="O46" s="9">
        <f>VLOOKUP(B46,'[1]гсу2014'!$B$8:$N$66,13,0)</f>
        <v>25.8</v>
      </c>
      <c r="P46" s="9"/>
      <c r="Q46" s="9"/>
    </row>
    <row r="47" spans="1:17" s="11" customFormat="1" ht="15.75">
      <c r="A47" s="9">
        <f t="shared" si="0"/>
        <v>42</v>
      </c>
      <c r="B47" s="9" t="s">
        <v>61</v>
      </c>
      <c r="C47" s="10">
        <v>71.6</v>
      </c>
      <c r="D47" s="10">
        <v>15.2</v>
      </c>
      <c r="E47" s="10">
        <v>27.9</v>
      </c>
      <c r="F47" s="10">
        <v>-1</v>
      </c>
      <c r="G47" s="10">
        <v>70</v>
      </c>
      <c r="H47" s="10">
        <v>32.4</v>
      </c>
      <c r="I47" s="10">
        <v>5</v>
      </c>
      <c r="J47" s="10">
        <v>5</v>
      </c>
      <c r="K47" s="10">
        <v>295</v>
      </c>
      <c r="L47" s="10">
        <v>3</v>
      </c>
      <c r="M47" s="9">
        <f>VLOOKUP(B47,'[1]гсу2014'!$B$8:$N$66,4,0)</f>
        <v>93</v>
      </c>
      <c r="N47" s="9">
        <f>RANK(M47,M$6:M115,0)</f>
        <v>24</v>
      </c>
      <c r="O47" s="9">
        <f>VLOOKUP(B47,'[1]гсу2014'!$B$8:$N$66,13,0)</f>
        <v>0</v>
      </c>
      <c r="P47" s="9"/>
      <c r="Q47" s="9"/>
    </row>
    <row r="48" spans="1:17" s="12" customFormat="1" ht="15.75">
      <c r="A48" s="4">
        <f t="shared" si="0"/>
        <v>43</v>
      </c>
      <c r="B48" s="4" t="s">
        <v>62</v>
      </c>
      <c r="C48" s="5">
        <v>71.4</v>
      </c>
      <c r="D48" s="5">
        <v>14.1</v>
      </c>
      <c r="E48" s="5">
        <v>24.2</v>
      </c>
      <c r="F48" s="5">
        <v>-1</v>
      </c>
      <c r="G48" s="5">
        <v>74</v>
      </c>
      <c r="H48" s="5">
        <v>33.9</v>
      </c>
      <c r="I48" s="5">
        <v>5</v>
      </c>
      <c r="J48" s="5">
        <v>4.6</v>
      </c>
      <c r="K48" s="5">
        <v>295</v>
      </c>
      <c r="L48" s="5">
        <v>3</v>
      </c>
      <c r="M48" s="4">
        <f>VLOOKUP(B48,'[1]гсу2014'!$B$8:$N$66,4,0)</f>
        <v>104.1</v>
      </c>
      <c r="N48" s="4">
        <f>RANK(M48,M$6:M116,0)</f>
        <v>8</v>
      </c>
      <c r="O48" s="4">
        <f>VLOOKUP(B48,'[1]гсу2014'!$B$8:$N$66,13,0)</f>
        <v>21.7</v>
      </c>
      <c r="P48" s="4">
        <f>(C48+M48)/2</f>
        <v>87.75</v>
      </c>
      <c r="Q48" s="4">
        <f>RANK(P48,$P$6:$P$74,0)</f>
        <v>10</v>
      </c>
    </row>
    <row r="49" spans="1:17" s="11" customFormat="1" ht="15.75">
      <c r="A49" s="9">
        <f t="shared" si="0"/>
        <v>44</v>
      </c>
      <c r="B49" s="9" t="s">
        <v>63</v>
      </c>
      <c r="C49" s="10">
        <v>71.3</v>
      </c>
      <c r="D49" s="10">
        <v>15.4</v>
      </c>
      <c r="E49" s="10">
        <v>27.9</v>
      </c>
      <c r="F49" s="10">
        <v>-1</v>
      </c>
      <c r="G49" s="10">
        <v>81</v>
      </c>
      <c r="H49" s="10">
        <v>35.9</v>
      </c>
      <c r="I49" s="10">
        <v>5</v>
      </c>
      <c r="J49" s="10">
        <v>5</v>
      </c>
      <c r="K49" s="10">
        <v>297</v>
      </c>
      <c r="L49" s="10">
        <v>2</v>
      </c>
      <c r="M49" s="9"/>
      <c r="N49" s="9"/>
      <c r="O49" s="9"/>
      <c r="P49" s="9">
        <f>(C49+M49)/2</f>
        <v>35.65</v>
      </c>
      <c r="Q49" s="9">
        <f>RANK(P49,$P$6:$P$74,0)</f>
        <v>20</v>
      </c>
    </row>
    <row r="50" spans="1:17" s="11" customFormat="1" ht="15.75">
      <c r="A50" s="9">
        <f t="shared" si="0"/>
        <v>45</v>
      </c>
      <c r="B50" s="9" t="s">
        <v>64</v>
      </c>
      <c r="C50" s="10">
        <v>70.6</v>
      </c>
      <c r="D50" s="10">
        <v>15.2</v>
      </c>
      <c r="E50" s="10">
        <v>27.4</v>
      </c>
      <c r="F50" s="10">
        <v>-1</v>
      </c>
      <c r="G50" s="10">
        <v>78</v>
      </c>
      <c r="H50" s="10">
        <v>39.8</v>
      </c>
      <c r="I50" s="10">
        <v>5</v>
      </c>
      <c r="J50" s="10">
        <v>4.9</v>
      </c>
      <c r="K50" s="10">
        <v>297</v>
      </c>
      <c r="L50" s="10">
        <v>2</v>
      </c>
      <c r="M50" s="9">
        <f>VLOOKUP(B50,'[1]гсу2014'!$B$8:$N$66,4,0)</f>
        <v>108.4</v>
      </c>
      <c r="N50" s="9">
        <f>RANK(M50,M$6:M118,0)</f>
        <v>4</v>
      </c>
      <c r="O50" s="9">
        <f>VLOOKUP(B50,'[1]гсу2014'!$B$8:$N$66,13,0)</f>
        <v>20.7</v>
      </c>
      <c r="P50" s="9">
        <f>(C50+M50)/2</f>
        <v>89.5</v>
      </c>
      <c r="Q50" s="9">
        <f>RANK(P50,$P$6:$P$74,0)</f>
        <v>7</v>
      </c>
    </row>
    <row r="51" spans="1:17" s="11" customFormat="1" ht="15.75">
      <c r="A51" s="9">
        <f t="shared" si="0"/>
        <v>46</v>
      </c>
      <c r="B51" s="9" t="s">
        <v>65</v>
      </c>
      <c r="C51" s="10">
        <v>70.3</v>
      </c>
      <c r="D51" s="10">
        <v>15</v>
      </c>
      <c r="E51" s="10">
        <v>27.9</v>
      </c>
      <c r="F51" s="10">
        <v>-1</v>
      </c>
      <c r="G51" s="10">
        <v>102</v>
      </c>
      <c r="H51" s="10">
        <v>35.3</v>
      </c>
      <c r="I51" s="10">
        <v>2.5</v>
      </c>
      <c r="J51" s="10">
        <v>5</v>
      </c>
      <c r="K51" s="10">
        <v>296</v>
      </c>
      <c r="L51" s="10">
        <v>2</v>
      </c>
      <c r="M51" s="9"/>
      <c r="N51" s="9"/>
      <c r="O51" s="9"/>
      <c r="P51" s="9"/>
      <c r="Q51" s="9"/>
    </row>
    <row r="52" spans="1:17" s="13" customFormat="1" ht="15.75">
      <c r="A52" s="7">
        <f t="shared" si="0"/>
        <v>47</v>
      </c>
      <c r="B52" s="7" t="s">
        <v>66</v>
      </c>
      <c r="C52" s="8">
        <v>70</v>
      </c>
      <c r="D52" s="8">
        <v>13.1</v>
      </c>
      <c r="E52" s="8">
        <v>21</v>
      </c>
      <c r="F52" s="8">
        <v>-1</v>
      </c>
      <c r="G52" s="8">
        <v>82</v>
      </c>
      <c r="H52" s="8">
        <v>36.1</v>
      </c>
      <c r="I52" s="8">
        <v>5</v>
      </c>
      <c r="J52" s="8">
        <v>5</v>
      </c>
      <c r="K52" s="8">
        <v>297</v>
      </c>
      <c r="L52" s="8">
        <v>4</v>
      </c>
      <c r="M52" s="7"/>
      <c r="N52" s="7"/>
      <c r="O52" s="7"/>
      <c r="P52" s="7">
        <f>(C52+M52)/2</f>
        <v>35</v>
      </c>
      <c r="Q52" s="7">
        <f>RANK(P52,$P$6:$P$74,0)</f>
        <v>21</v>
      </c>
    </row>
    <row r="53" spans="1:17" s="13" customFormat="1" ht="15.75">
      <c r="A53" s="7">
        <f t="shared" si="0"/>
        <v>48</v>
      </c>
      <c r="B53" s="7" t="s">
        <v>67</v>
      </c>
      <c r="C53" s="8">
        <v>69.5</v>
      </c>
      <c r="D53" s="8">
        <v>13.8</v>
      </c>
      <c r="E53" s="8">
        <v>23.4</v>
      </c>
      <c r="F53" s="8">
        <v>-1</v>
      </c>
      <c r="G53" s="8">
        <v>75</v>
      </c>
      <c r="H53" s="8">
        <v>39.5</v>
      </c>
      <c r="I53" s="8">
        <v>5</v>
      </c>
      <c r="J53" s="8">
        <v>4.6</v>
      </c>
      <c r="K53" s="8">
        <v>298</v>
      </c>
      <c r="L53" s="8">
        <v>3</v>
      </c>
      <c r="M53" s="7"/>
      <c r="N53" s="7"/>
      <c r="O53" s="7"/>
      <c r="P53" s="7"/>
      <c r="Q53" s="7"/>
    </row>
    <row r="54" spans="1:17" s="13" customFormat="1" ht="15.75">
      <c r="A54" s="7">
        <f t="shared" si="0"/>
        <v>49</v>
      </c>
      <c r="B54" s="7" t="s">
        <v>68</v>
      </c>
      <c r="C54" s="8">
        <v>68.7</v>
      </c>
      <c r="D54" s="8">
        <v>13.3</v>
      </c>
      <c r="E54" s="8">
        <v>21.6</v>
      </c>
      <c r="F54" s="8">
        <v>-2</v>
      </c>
      <c r="G54" s="8">
        <v>71</v>
      </c>
      <c r="H54" s="8">
        <v>40.3</v>
      </c>
      <c r="I54" s="8">
        <v>5</v>
      </c>
      <c r="J54" s="8">
        <v>4.9</v>
      </c>
      <c r="K54" s="8">
        <v>296</v>
      </c>
      <c r="L54" s="8">
        <v>3</v>
      </c>
      <c r="M54" s="7"/>
      <c r="N54" s="7"/>
      <c r="O54" s="7"/>
      <c r="P54" s="7"/>
      <c r="Q54" s="7"/>
    </row>
    <row r="55" spans="1:17" s="11" customFormat="1" ht="15.75">
      <c r="A55" s="9">
        <f t="shared" si="0"/>
        <v>50</v>
      </c>
      <c r="B55" s="9" t="s">
        <v>69</v>
      </c>
      <c r="C55" s="10">
        <v>67.7</v>
      </c>
      <c r="D55" s="10">
        <v>16</v>
      </c>
      <c r="E55" s="10">
        <v>29.8</v>
      </c>
      <c r="F55" s="10">
        <v>-2</v>
      </c>
      <c r="G55" s="10">
        <v>92</v>
      </c>
      <c r="H55" s="10">
        <v>43.7</v>
      </c>
      <c r="I55" s="10">
        <v>5</v>
      </c>
      <c r="J55" s="10">
        <v>5</v>
      </c>
      <c r="K55" s="10">
        <v>296</v>
      </c>
      <c r="L55" s="10">
        <v>2</v>
      </c>
      <c r="M55" s="9">
        <f>VLOOKUP(B55,'[1]гсу2014'!$B$8:$N$66,4,0)</f>
        <v>83.4</v>
      </c>
      <c r="N55" s="9">
        <f>RANK(M55,M$6:M123,0)</f>
        <v>28</v>
      </c>
      <c r="O55" s="9">
        <f>VLOOKUP(B55,'[1]гсу2014'!$B$8:$N$66,13,0)</f>
        <v>21.7</v>
      </c>
      <c r="P55" s="9"/>
      <c r="Q55" s="9"/>
    </row>
    <row r="56" spans="1:17" s="13" customFormat="1" ht="15.75">
      <c r="A56" s="4">
        <f t="shared" si="0"/>
        <v>51</v>
      </c>
      <c r="B56" s="4" t="s">
        <v>70</v>
      </c>
      <c r="C56" s="5">
        <v>66.9</v>
      </c>
      <c r="D56" s="5">
        <v>14.4</v>
      </c>
      <c r="E56" s="5">
        <v>25.4</v>
      </c>
      <c r="F56" s="5">
        <v>-2</v>
      </c>
      <c r="G56" s="5">
        <v>96</v>
      </c>
      <c r="H56" s="5">
        <v>37.1</v>
      </c>
      <c r="I56" s="5">
        <v>2</v>
      </c>
      <c r="J56" s="5">
        <v>4.9</v>
      </c>
      <c r="K56" s="5">
        <v>295</v>
      </c>
      <c r="L56" s="5">
        <v>2</v>
      </c>
      <c r="M56" s="4"/>
      <c r="N56" s="4"/>
      <c r="O56" s="4"/>
      <c r="P56" s="4"/>
      <c r="Q56" s="4"/>
    </row>
    <row r="57" spans="1:17" s="13" customFormat="1" ht="15.75">
      <c r="A57" s="7">
        <f t="shared" si="0"/>
        <v>52</v>
      </c>
      <c r="B57" s="7" t="s">
        <v>71</v>
      </c>
      <c r="C57" s="8">
        <v>64.1</v>
      </c>
      <c r="D57" s="8">
        <v>13.6</v>
      </c>
      <c r="E57" s="8">
        <v>23.1</v>
      </c>
      <c r="F57" s="8">
        <v>-2</v>
      </c>
      <c r="G57" s="8">
        <v>77</v>
      </c>
      <c r="H57" s="8">
        <v>33.8</v>
      </c>
      <c r="I57" s="8">
        <v>5</v>
      </c>
      <c r="J57" s="8">
        <v>4.4</v>
      </c>
      <c r="K57" s="8">
        <v>297</v>
      </c>
      <c r="L57" s="8">
        <v>2</v>
      </c>
      <c r="M57" s="7"/>
      <c r="N57" s="7"/>
      <c r="O57" s="7"/>
      <c r="P57" s="7"/>
      <c r="Q57" s="7"/>
    </row>
    <row r="58" spans="1:17" s="13" customFormat="1" ht="15.75">
      <c r="A58" s="7">
        <f t="shared" si="0"/>
        <v>53</v>
      </c>
      <c r="B58" s="7" t="s">
        <v>72</v>
      </c>
      <c r="C58" s="8">
        <v>63.5</v>
      </c>
      <c r="D58" s="8">
        <v>13.6</v>
      </c>
      <c r="E58" s="8">
        <v>22.5</v>
      </c>
      <c r="F58" s="8">
        <v>-2</v>
      </c>
      <c r="G58" s="8">
        <v>70</v>
      </c>
      <c r="H58" s="8">
        <v>42.8</v>
      </c>
      <c r="I58" s="8">
        <v>5</v>
      </c>
      <c r="J58" s="8">
        <v>4.5</v>
      </c>
      <c r="K58" s="8">
        <v>295</v>
      </c>
      <c r="L58" s="8">
        <v>3</v>
      </c>
      <c r="M58" s="7"/>
      <c r="N58" s="7"/>
      <c r="O58" s="7"/>
      <c r="P58" s="7">
        <f>(C58+M58)/2</f>
        <v>31.75</v>
      </c>
      <c r="Q58" s="7">
        <f>RANK(P58,$P$6:$P$74,0)</f>
        <v>22</v>
      </c>
    </row>
    <row r="59" spans="1:17" s="13" customFormat="1" ht="15.75">
      <c r="A59" s="7">
        <f t="shared" si="0"/>
        <v>54</v>
      </c>
      <c r="B59" s="7" t="s">
        <v>73</v>
      </c>
      <c r="C59" s="8">
        <v>62.6</v>
      </c>
      <c r="D59" s="8">
        <v>13.8</v>
      </c>
      <c r="E59" s="8">
        <v>22.6</v>
      </c>
      <c r="F59" s="8">
        <v>-3</v>
      </c>
      <c r="G59" s="8">
        <v>71</v>
      </c>
      <c r="H59" s="8">
        <v>34.2</v>
      </c>
      <c r="I59" s="8">
        <v>3</v>
      </c>
      <c r="J59" s="8">
        <v>4</v>
      </c>
      <c r="K59" s="8">
        <v>295</v>
      </c>
      <c r="L59" s="8">
        <v>3</v>
      </c>
      <c r="M59" s="7"/>
      <c r="N59" s="7"/>
      <c r="O59" s="7"/>
      <c r="P59" s="7">
        <f>(C59+M59)/2</f>
        <v>31.3</v>
      </c>
      <c r="Q59" s="7">
        <f>RANK(P59,$P$6:$P$74,0)</f>
        <v>23</v>
      </c>
    </row>
    <row r="60" spans="1:17" s="11" customFormat="1" ht="15.75">
      <c r="A60" s="9">
        <f t="shared" si="0"/>
        <v>55</v>
      </c>
      <c r="B60" s="9" t="s">
        <v>74</v>
      </c>
      <c r="C60" s="10">
        <v>61.4</v>
      </c>
      <c r="D60" s="10">
        <v>15.1</v>
      </c>
      <c r="E60" s="10">
        <v>27.4</v>
      </c>
      <c r="F60" s="10">
        <v>-3</v>
      </c>
      <c r="G60" s="10">
        <v>74</v>
      </c>
      <c r="H60" s="10">
        <v>36.6</v>
      </c>
      <c r="I60" s="10">
        <v>5</v>
      </c>
      <c r="J60" s="10">
        <v>4.9</v>
      </c>
      <c r="K60" s="10">
        <v>298</v>
      </c>
      <c r="L60" s="10">
        <v>2</v>
      </c>
      <c r="M60" s="9">
        <f>VLOOKUP(B60,'[1]гсу2014'!$B$8:$N$66,4,0)</f>
        <v>87</v>
      </c>
      <c r="N60" s="9">
        <f>RANK(M60,M$6:M128,0)</f>
        <v>26</v>
      </c>
      <c r="O60" s="9">
        <f>VLOOKUP(B60,'[1]гсу2014'!$B$8:$N$66,13,0)</f>
        <v>32.1</v>
      </c>
      <c r="P60" s="9"/>
      <c r="Q60" s="9"/>
    </row>
    <row r="61" spans="1:17" s="11" customFormat="1" ht="15.75">
      <c r="A61" s="9">
        <f t="shared" si="0"/>
        <v>56</v>
      </c>
      <c r="B61" s="9" t="s">
        <v>75</v>
      </c>
      <c r="C61" s="10">
        <v>57.2</v>
      </c>
      <c r="D61" s="10">
        <v>15.5</v>
      </c>
      <c r="E61" s="10">
        <v>28.7</v>
      </c>
      <c r="F61" s="10">
        <v>-4</v>
      </c>
      <c r="G61" s="10">
        <v>80</v>
      </c>
      <c r="H61" s="10">
        <v>33.7</v>
      </c>
      <c r="I61" s="10">
        <v>5</v>
      </c>
      <c r="J61" s="10">
        <v>4.8</v>
      </c>
      <c r="K61" s="10">
        <v>298</v>
      </c>
      <c r="L61" s="10">
        <v>3</v>
      </c>
      <c r="M61" s="9"/>
      <c r="N61" s="9"/>
      <c r="O61" s="9"/>
      <c r="P61" s="9">
        <f>(C61+M61)/2</f>
        <v>28.6</v>
      </c>
      <c r="Q61" s="9">
        <f>RANK(P61,$P$6:$P$74,0)</f>
        <v>24</v>
      </c>
    </row>
    <row r="62" spans="1:17" s="13" customFormat="1" ht="15.75">
      <c r="A62" s="4">
        <f t="shared" si="0"/>
        <v>57</v>
      </c>
      <c r="B62" s="4" t="s">
        <v>76</v>
      </c>
      <c r="C62" s="5">
        <v>53.3</v>
      </c>
      <c r="D62" s="5">
        <v>14</v>
      </c>
      <c r="E62" s="5">
        <v>24.2</v>
      </c>
      <c r="F62" s="5">
        <v>-4</v>
      </c>
      <c r="G62" s="5">
        <v>72</v>
      </c>
      <c r="H62" s="5">
        <v>52</v>
      </c>
      <c r="I62" s="5">
        <v>5</v>
      </c>
      <c r="J62" s="5">
        <v>3.1</v>
      </c>
      <c r="K62" s="5">
        <v>298</v>
      </c>
      <c r="L62" s="5">
        <v>2</v>
      </c>
      <c r="M62" s="4">
        <f>VLOOKUP(B62,'[1]гсу2014'!$B$8:$N$66,4,0)</f>
        <v>86.6</v>
      </c>
      <c r="N62" s="4">
        <f>RANK(M62,M$6:M130,0)</f>
        <v>27</v>
      </c>
      <c r="O62" s="4">
        <f>VLOOKUP(B62,'[1]гсу2014'!$B$8:$N$66,13,0)</f>
        <v>18.4</v>
      </c>
      <c r="P62" s="4"/>
      <c r="Q62" s="4"/>
    </row>
    <row r="63" spans="1:17" ht="15.75">
      <c r="A63" s="4">
        <f t="shared" si="0"/>
        <v>58</v>
      </c>
      <c r="B63" s="4" t="s">
        <v>77</v>
      </c>
      <c r="C63" s="5">
        <v>51.9</v>
      </c>
      <c r="D63" s="5">
        <v>14.8</v>
      </c>
      <c r="E63" s="5">
        <v>24.9</v>
      </c>
      <c r="F63" s="5">
        <v>-5</v>
      </c>
      <c r="G63" s="5">
        <v>72</v>
      </c>
      <c r="H63" s="5">
        <v>37.6</v>
      </c>
      <c r="I63" s="5">
        <v>5</v>
      </c>
      <c r="J63" s="5">
        <v>4.8</v>
      </c>
      <c r="K63" s="5">
        <v>299</v>
      </c>
      <c r="L63" s="5">
        <v>2</v>
      </c>
      <c r="M63" s="4">
        <f>VLOOKUP(B63,'[1]гсу2014'!$B$8:$N$66,4,0)</f>
        <v>124.7</v>
      </c>
      <c r="N63" s="4">
        <f>RANK(M63,M$6:M131,0)</f>
        <v>1</v>
      </c>
      <c r="O63" s="4">
        <f>VLOOKUP(B63,'[1]гсу2014'!$B$8:$N$66,13,0)</f>
        <v>20.5</v>
      </c>
      <c r="P63" s="4"/>
      <c r="Q63" s="4"/>
    </row>
    <row r="64" spans="1:17" ht="15.75">
      <c r="A64" s="3" t="s">
        <v>78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>
        <v>69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>
        <v>68</v>
      </c>
      <c r="B66" s="3" t="s">
        <v>79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>
        <v>67</v>
      </c>
      <c r="B67" s="3" t="s">
        <v>80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>
        <v>66</v>
      </c>
      <c r="B68" s="3" t="s">
        <v>81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>
        <v>65</v>
      </c>
      <c r="B69" s="3" t="s">
        <v>82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>(C69+M69)/2</f>
        <v>0</v>
      </c>
      <c r="Q69" s="3">
        <f>RANK(P69,$P$6:$P$74,0)</f>
        <v>25</v>
      </c>
    </row>
    <row r="70" spans="1:17" ht="15.75">
      <c r="A70" s="3">
        <v>64</v>
      </c>
      <c r="B70" s="3" t="s">
        <v>83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>
        <v>63</v>
      </c>
      <c r="B71" s="3" t="s">
        <v>84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>(C71+M71)/2</f>
        <v>0</v>
      </c>
      <c r="Q71" s="3">
        <f>RANK(P71,$P$6:$P$74,0)</f>
        <v>25</v>
      </c>
    </row>
    <row r="72" spans="1:17" ht="15.75">
      <c r="A72" s="3">
        <v>62</v>
      </c>
      <c r="B72" s="3" t="s">
        <v>85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>(C72+M72)/2</f>
        <v>0</v>
      </c>
      <c r="Q72" s="3">
        <f>RANK(P72,$P$6:$P$74,0)</f>
        <v>25</v>
      </c>
    </row>
    <row r="73" spans="1:17" ht="15.75">
      <c r="A73" s="3">
        <v>61</v>
      </c>
      <c r="B73" s="3" t="s">
        <v>86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14">
        <v>60</v>
      </c>
      <c r="B74" s="14" t="s">
        <v>87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>
      <c r="A75" s="14">
        <v>59</v>
      </c>
      <c r="B75" s="14" t="s">
        <v>88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f>(C75+M75)/2</f>
        <v>0</v>
      </c>
      <c r="Q75" s="14">
        <f>RANK(P75,$P$6:$P$74,0)</f>
        <v>25</v>
      </c>
    </row>
    <row r="76" spans="1:17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>
      <c r="A77" s="14"/>
      <c r="B77" s="9" t="s">
        <v>89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>
      <c r="A78" s="14"/>
      <c r="B78" s="4" t="s">
        <v>90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>
      <c r="A79" s="14"/>
      <c r="B79" s="7" t="s">
        <v>91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</sheetData>
  <sheetProtection/>
  <autoFilter ref="B5:Q75">
    <sortState ref="B6:Q79">
      <sortCondition descending="1" sortBy="value" ref="C6:C79"/>
    </sortState>
  </autoFilter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2015-10-05T06:18:56Z</dcterms:created>
  <dcterms:modified xsi:type="dcterms:W3CDTF">2015-10-05T06:19:17Z</dcterms:modified>
  <cp:category/>
  <cp:version/>
  <cp:contentType/>
  <cp:contentStatus/>
</cp:coreProperties>
</file>