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сеялки" sheetId="1" r:id="rId1"/>
  </sheets>
  <calcPr calcId="125725" concurrentCalc="0"/>
</workbook>
</file>

<file path=xl/calcChain.xml><?xml version="1.0" encoding="utf-8"?>
<calcChain xmlns="http://schemas.openxmlformats.org/spreadsheetml/2006/main">
  <c r="F29" i="1"/>
  <c r="F28"/>
  <c r="D27"/>
  <c r="F27"/>
  <c r="F26"/>
  <c r="D25"/>
  <c r="F25"/>
  <c r="D24"/>
  <c r="F24"/>
  <c r="F23"/>
  <c r="D22"/>
  <c r="F22"/>
  <c r="F21"/>
  <c r="D20"/>
  <c r="F20"/>
  <c r="D19"/>
  <c r="F19"/>
  <c r="D18"/>
  <c r="F18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<sst xmlns="http://schemas.openxmlformats.org/spreadsheetml/2006/main" count="79" uniqueCount="17">
  <si>
    <t>Подсолнечник</t>
  </si>
  <si>
    <t>Влияние типа сева на урожайность подсолнечника и кукурузы. Вариант - однострочный и двухстрочный сев</t>
  </si>
  <si>
    <t>Гибрид</t>
  </si>
  <si>
    <t>Вариант</t>
  </si>
  <si>
    <t>Норма высева, тыс шт/га</t>
  </si>
  <si>
    <t>Вес делянки, кг</t>
  </si>
  <si>
    <t>Влажность, %</t>
  </si>
  <si>
    <t>Урожайность при 8%</t>
  </si>
  <si>
    <t>Однострочный</t>
  </si>
  <si>
    <t>Двухстрочный</t>
  </si>
  <si>
    <t>Неома</t>
  </si>
  <si>
    <t>однострочный</t>
  </si>
  <si>
    <t>Балистик</t>
  </si>
  <si>
    <t>двухстрочный</t>
  </si>
  <si>
    <t>Кукуруза</t>
  </si>
  <si>
    <t>Кубус</t>
  </si>
  <si>
    <t>ДКС 3623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</si>
</sst>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/>
    <xf numFmtId="2" fontId="4" fillId="0" borderId="9" xfId="0" applyNumberFormat="1" applyFont="1" applyBorder="1"/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2" fontId="0" fillId="0" borderId="8" xfId="0" applyNumberFormat="1" applyFont="1" applyBorder="1"/>
    <xf numFmtId="2" fontId="0" fillId="0" borderId="9" xfId="0" applyNumberFormat="1" applyFont="1" applyBorder="1"/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2" fontId="0" fillId="0" borderId="11" xfId="0" applyNumberFormat="1" applyFont="1" applyBorder="1"/>
    <xf numFmtId="2" fontId="0" fillId="0" borderId="12" xfId="0" applyNumberFormat="1" applyFont="1" applyBorder="1"/>
    <xf numFmtId="0" fontId="4" fillId="0" borderId="8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/>
    <xf numFmtId="0" fontId="4" fillId="0" borderId="11" xfId="0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6" fillId="0" borderId="8" xfId="0" applyFont="1" applyBorder="1"/>
    <xf numFmtId="4" fontId="4" fillId="0" borderId="8" xfId="0" applyNumberFormat="1" applyFont="1" applyBorder="1" applyAlignment="1">
      <alignment horizontal="right" vertic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Неома</a:t>
            </a:r>
          </a:p>
        </c:rich>
      </c:tx>
      <c:layout/>
    </c:title>
    <c:plotArea>
      <c:layout/>
      <c:barChart>
        <c:barDir val="col"/>
        <c:grouping val="clustered"/>
        <c:ser>
          <c:idx val="2"/>
          <c:order val="0"/>
          <c:tx>
            <c:strRef>
              <c:f>сеялки!$K$3</c:f>
              <c:strCache>
                <c:ptCount val="1"/>
                <c:pt idx="0">
                  <c:v>Однострочный</c:v>
                </c:pt>
              </c:strCache>
            </c:strRef>
          </c:tx>
          <c:cat>
            <c:numRef>
              <c:f>сеялки!$J$4:$J$6</c:f>
              <c:numCache>
                <c:formatCode>General</c:formatCode>
                <c:ptCount val="3"/>
                <c:pt idx="0">
                  <c:v>75</c:v>
                </c:pt>
                <c:pt idx="1">
                  <c:v>65</c:v>
                </c:pt>
                <c:pt idx="2">
                  <c:v>45</c:v>
                </c:pt>
              </c:numCache>
            </c:numRef>
          </c:cat>
          <c:val>
            <c:numRef>
              <c:f>сеялки!$K$4:$K$6</c:f>
              <c:numCache>
                <c:formatCode>0.00</c:formatCode>
                <c:ptCount val="3"/>
                <c:pt idx="0">
                  <c:v>4.4621506211180133</c:v>
                </c:pt>
                <c:pt idx="1">
                  <c:v>4.1653726708074537</c:v>
                </c:pt>
                <c:pt idx="2">
                  <c:v>4.123822463768116</c:v>
                </c:pt>
              </c:numCache>
            </c:numRef>
          </c:val>
        </c:ser>
        <c:ser>
          <c:idx val="0"/>
          <c:order val="1"/>
          <c:tx>
            <c:strRef>
              <c:f>сеялки!$L$3</c:f>
              <c:strCache>
                <c:ptCount val="1"/>
                <c:pt idx="0">
                  <c:v>Двухстрочный</c:v>
                </c:pt>
              </c:strCache>
            </c:strRef>
          </c:tx>
          <c:cat>
            <c:numRef>
              <c:f>сеялки!$J$4:$J$6</c:f>
              <c:numCache>
                <c:formatCode>General</c:formatCode>
                <c:ptCount val="3"/>
                <c:pt idx="0">
                  <c:v>75</c:v>
                </c:pt>
                <c:pt idx="1">
                  <c:v>65</c:v>
                </c:pt>
                <c:pt idx="2">
                  <c:v>45</c:v>
                </c:pt>
              </c:numCache>
            </c:numRef>
          </c:cat>
          <c:val>
            <c:numRef>
              <c:f>сеялки!$L$4:$L$6</c:f>
              <c:numCache>
                <c:formatCode>0.00</c:formatCode>
                <c:ptCount val="3"/>
                <c:pt idx="0">
                  <c:v>4.1845238095238102</c:v>
                </c:pt>
                <c:pt idx="1">
                  <c:v>4.6389492753623189</c:v>
                </c:pt>
                <c:pt idx="2">
                  <c:v>4.6150103519668741</c:v>
                </c:pt>
              </c:numCache>
            </c:numRef>
          </c:val>
        </c:ser>
        <c:axId val="112167552"/>
        <c:axId val="117383168"/>
      </c:barChart>
      <c:catAx>
        <c:axId val="112167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Норма</a:t>
                </a:r>
                <a:r>
                  <a:rPr lang="ru-RU" baseline="0"/>
                  <a:t> высева, тыс. шт/га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117383168"/>
        <c:crosses val="autoZero"/>
        <c:auto val="1"/>
        <c:lblAlgn val="ctr"/>
        <c:lblOffset val="100"/>
      </c:catAx>
      <c:valAx>
        <c:axId val="1173831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Урожайность,</a:t>
                </a:r>
                <a:r>
                  <a:rPr lang="ru-RU" baseline="0"/>
                  <a:t> т/га</a:t>
                </a:r>
                <a:endParaRPr lang="ru-RU"/>
              </a:p>
            </c:rich>
          </c:tx>
          <c:layout/>
        </c:title>
        <c:numFmt formatCode="0.00" sourceLinked="1"/>
        <c:tickLblPos val="nextTo"/>
        <c:crossAx val="112167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Балистик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сеялки!$K$3</c:f>
              <c:strCache>
                <c:ptCount val="1"/>
                <c:pt idx="0">
                  <c:v>Однострочный</c:v>
                </c:pt>
              </c:strCache>
            </c:strRef>
          </c:tx>
          <c:cat>
            <c:numRef>
              <c:f>сеялки!$J$7:$J$9</c:f>
              <c:numCache>
                <c:formatCode>General</c:formatCode>
                <c:ptCount val="3"/>
                <c:pt idx="0">
                  <c:v>75</c:v>
                </c:pt>
                <c:pt idx="1">
                  <c:v>65</c:v>
                </c:pt>
                <c:pt idx="2">
                  <c:v>45</c:v>
                </c:pt>
              </c:numCache>
            </c:numRef>
          </c:cat>
          <c:val>
            <c:numRef>
              <c:f>сеялки!$K$7:$K$9</c:f>
              <c:numCache>
                <c:formatCode>0.00</c:formatCode>
                <c:ptCount val="3"/>
                <c:pt idx="0">
                  <c:v>3.8658514492753628</c:v>
                </c:pt>
                <c:pt idx="1">
                  <c:v>3.8212474120082813</c:v>
                </c:pt>
                <c:pt idx="2">
                  <c:v>3.7792443064182195</c:v>
                </c:pt>
              </c:numCache>
            </c:numRef>
          </c:val>
        </c:ser>
        <c:ser>
          <c:idx val="2"/>
          <c:order val="1"/>
          <c:tx>
            <c:strRef>
              <c:f>сеялки!$L$3</c:f>
              <c:strCache>
                <c:ptCount val="1"/>
                <c:pt idx="0">
                  <c:v>Двухстрочный</c:v>
                </c:pt>
              </c:strCache>
            </c:strRef>
          </c:tx>
          <c:cat>
            <c:numRef>
              <c:f>сеялки!$J$7:$J$9</c:f>
              <c:numCache>
                <c:formatCode>General</c:formatCode>
                <c:ptCount val="3"/>
                <c:pt idx="0">
                  <c:v>75</c:v>
                </c:pt>
                <c:pt idx="1">
                  <c:v>65</c:v>
                </c:pt>
                <c:pt idx="2">
                  <c:v>45</c:v>
                </c:pt>
              </c:numCache>
            </c:numRef>
          </c:cat>
          <c:val>
            <c:numRef>
              <c:f>сеялки!$L$7:$L$9</c:f>
              <c:numCache>
                <c:formatCode>0.00</c:formatCode>
                <c:ptCount val="3"/>
                <c:pt idx="0">
                  <c:v>3.9127329192546592</c:v>
                </c:pt>
                <c:pt idx="1">
                  <c:v>3.8477225672877844</c:v>
                </c:pt>
                <c:pt idx="2">
                  <c:v>3.7502587991718426</c:v>
                </c:pt>
              </c:numCache>
            </c:numRef>
          </c:val>
        </c:ser>
        <c:axId val="118252288"/>
        <c:axId val="118254592"/>
      </c:barChart>
      <c:catAx>
        <c:axId val="118252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Норсы высева, тыс.</a:t>
                </a:r>
                <a:r>
                  <a:rPr lang="ru-RU" baseline="0"/>
                  <a:t> шт/га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118254592"/>
        <c:crosses val="autoZero"/>
        <c:auto val="1"/>
        <c:lblAlgn val="ctr"/>
        <c:lblOffset val="100"/>
      </c:catAx>
      <c:valAx>
        <c:axId val="1182545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000" b="1" i="0" baseline="0"/>
                  <a:t>Урожайность</a:t>
                </a:r>
                <a:r>
                  <a:rPr lang="ru-RU" sz="1800" b="1" i="0" baseline="0"/>
                  <a:t>, </a:t>
                </a:r>
                <a:r>
                  <a:rPr lang="ru-RU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т/га</a:t>
                </a:r>
              </a:p>
            </c:rich>
          </c:tx>
          <c:layout/>
        </c:title>
        <c:numFmt formatCode="0.00" sourceLinked="1"/>
        <c:tickLblPos val="nextTo"/>
        <c:crossAx val="118252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Кубус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сеялки!$K$17</c:f>
              <c:strCache>
                <c:ptCount val="1"/>
                <c:pt idx="0">
                  <c:v>Однострочный</c:v>
                </c:pt>
              </c:strCache>
            </c:strRef>
          </c:tx>
          <c:cat>
            <c:numRef>
              <c:f>сеялки!$J$18:$J$20</c:f>
              <c:numCache>
                <c:formatCode>General</c:formatCode>
                <c:ptCount val="3"/>
                <c:pt idx="0">
                  <c:v>112</c:v>
                </c:pt>
                <c:pt idx="1">
                  <c:v>96</c:v>
                </c:pt>
                <c:pt idx="2">
                  <c:v>80</c:v>
                </c:pt>
              </c:numCache>
            </c:numRef>
          </c:cat>
          <c:val>
            <c:numRef>
              <c:f>сеялки!$K$18:$K$20</c:f>
              <c:numCache>
                <c:formatCode>#,##0.00</c:formatCode>
                <c:ptCount val="3"/>
                <c:pt idx="0">
                  <c:v>11.04107142857143</c:v>
                </c:pt>
                <c:pt idx="1">
                  <c:v>9.734662236987818</c:v>
                </c:pt>
                <c:pt idx="2">
                  <c:v>10.074031007751937</c:v>
                </c:pt>
              </c:numCache>
            </c:numRef>
          </c:val>
        </c:ser>
        <c:ser>
          <c:idx val="2"/>
          <c:order val="1"/>
          <c:tx>
            <c:strRef>
              <c:f>сеялки!$L$17</c:f>
              <c:strCache>
                <c:ptCount val="1"/>
                <c:pt idx="0">
                  <c:v>Двухстрочный</c:v>
                </c:pt>
              </c:strCache>
            </c:strRef>
          </c:tx>
          <c:cat>
            <c:numRef>
              <c:f>сеялки!$J$18:$J$20</c:f>
              <c:numCache>
                <c:formatCode>General</c:formatCode>
                <c:ptCount val="3"/>
                <c:pt idx="0">
                  <c:v>112</c:v>
                </c:pt>
                <c:pt idx="1">
                  <c:v>96</c:v>
                </c:pt>
                <c:pt idx="2">
                  <c:v>80</c:v>
                </c:pt>
              </c:numCache>
            </c:numRef>
          </c:cat>
          <c:val>
            <c:numRef>
              <c:f>сеялки!$L$18:$L$20</c:f>
              <c:numCache>
                <c:formatCode>#,##0.00</c:formatCode>
                <c:ptCount val="3"/>
                <c:pt idx="0">
                  <c:v>8.7483527131782939</c:v>
                </c:pt>
                <c:pt idx="1">
                  <c:v>10.090808416389811</c:v>
                </c:pt>
                <c:pt idx="2">
                  <c:v>10.158388704318938</c:v>
                </c:pt>
              </c:numCache>
            </c:numRef>
          </c:val>
        </c:ser>
        <c:axId val="119076736"/>
        <c:axId val="132679552"/>
      </c:barChart>
      <c:catAx>
        <c:axId val="119076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Норма</a:t>
                </a:r>
                <a:r>
                  <a:rPr lang="ru-RU" baseline="0"/>
                  <a:t> высева, тыс. шт/га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132679552"/>
        <c:crosses val="autoZero"/>
        <c:auto val="1"/>
        <c:lblAlgn val="ctr"/>
        <c:lblOffset val="100"/>
      </c:catAx>
      <c:valAx>
        <c:axId val="132679552"/>
        <c:scaling>
          <c:orientation val="minMax"/>
          <c:min val="8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Урожайность, т/га</a:t>
                </a:r>
              </a:p>
            </c:rich>
          </c:tx>
          <c:layout/>
        </c:title>
        <c:numFmt formatCode="#,##0.00" sourceLinked="1"/>
        <c:tickLblPos val="nextTo"/>
        <c:crossAx val="119076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ДКС</a:t>
            </a:r>
            <a:r>
              <a:rPr lang="ru-RU" baseline="0"/>
              <a:t> 3623</a:t>
            </a: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сеялки!$K$17</c:f>
              <c:strCache>
                <c:ptCount val="1"/>
                <c:pt idx="0">
                  <c:v>Однострочный</c:v>
                </c:pt>
              </c:strCache>
            </c:strRef>
          </c:tx>
          <c:cat>
            <c:numRef>
              <c:f>сеялки!$J$21:$J$23</c:f>
              <c:numCache>
                <c:formatCode>General</c:formatCode>
                <c:ptCount val="3"/>
                <c:pt idx="0">
                  <c:v>112</c:v>
                </c:pt>
                <c:pt idx="1">
                  <c:v>96</c:v>
                </c:pt>
                <c:pt idx="2">
                  <c:v>130</c:v>
                </c:pt>
              </c:numCache>
            </c:numRef>
          </c:cat>
          <c:val>
            <c:numRef>
              <c:f>сеялки!$K$21:$K$23</c:f>
              <c:numCache>
                <c:formatCode>#,##0.00</c:formatCode>
                <c:ptCount val="3"/>
                <c:pt idx="0">
                  <c:v>9.5791805094130691</c:v>
                </c:pt>
                <c:pt idx="1">
                  <c:v>10.713178294573645</c:v>
                </c:pt>
                <c:pt idx="2">
                  <c:v>9.60686600221484</c:v>
                </c:pt>
              </c:numCache>
            </c:numRef>
          </c:val>
        </c:ser>
        <c:ser>
          <c:idx val="2"/>
          <c:order val="1"/>
          <c:tx>
            <c:strRef>
              <c:f>сеялки!$L$17</c:f>
              <c:strCache>
                <c:ptCount val="1"/>
                <c:pt idx="0">
                  <c:v>Двухстрочный</c:v>
                </c:pt>
              </c:strCache>
            </c:strRef>
          </c:tx>
          <c:cat>
            <c:numRef>
              <c:f>сеялки!$J$21:$J$23</c:f>
              <c:numCache>
                <c:formatCode>General</c:formatCode>
                <c:ptCount val="3"/>
                <c:pt idx="0">
                  <c:v>112</c:v>
                </c:pt>
                <c:pt idx="1">
                  <c:v>96</c:v>
                </c:pt>
                <c:pt idx="2">
                  <c:v>130</c:v>
                </c:pt>
              </c:numCache>
            </c:numRef>
          </c:cat>
          <c:val>
            <c:numRef>
              <c:f>сеялки!$L$21:$L$23</c:f>
              <c:numCache>
                <c:formatCode>#,##0.00</c:formatCode>
                <c:ptCount val="3"/>
                <c:pt idx="0">
                  <c:v>10.314700996677741</c:v>
                </c:pt>
                <c:pt idx="1">
                  <c:v>10.752934662236989</c:v>
                </c:pt>
                <c:pt idx="2">
                  <c:v>10.02214839424142</c:v>
                </c:pt>
              </c:numCache>
            </c:numRef>
          </c:val>
        </c:ser>
        <c:axId val="137375744"/>
        <c:axId val="145353344"/>
      </c:barChart>
      <c:catAx>
        <c:axId val="137375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Норма</a:t>
                </a:r>
                <a:r>
                  <a:rPr lang="ru-RU" baseline="0"/>
                  <a:t> высева, тыс. шт/га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145353344"/>
        <c:crosses val="autoZero"/>
        <c:auto val="1"/>
        <c:lblAlgn val="ctr"/>
        <c:lblOffset val="100"/>
      </c:catAx>
      <c:valAx>
        <c:axId val="1453533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Урожайность,</a:t>
                </a:r>
                <a:r>
                  <a:rPr lang="ru-RU" baseline="0"/>
                  <a:t> т/га</a:t>
                </a:r>
                <a:endParaRPr lang="ru-RU"/>
              </a:p>
            </c:rich>
          </c:tx>
          <c:layout/>
        </c:title>
        <c:numFmt formatCode="#,##0.00" sourceLinked="1"/>
        <c:tickLblPos val="nextTo"/>
        <c:crossAx val="137375744"/>
        <c:crosses val="autoZero"/>
        <c:crossBetween val="between"/>
        <c:majorUnit val="0.5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0</xdr:row>
      <xdr:rowOff>180975</xdr:rowOff>
    </xdr:from>
    <xdr:to>
      <xdr:col>19</xdr:col>
      <xdr:colOff>447675</xdr:colOff>
      <xdr:row>13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161925</xdr:colOff>
      <xdr:row>0</xdr:row>
      <xdr:rowOff>171450</xdr:rowOff>
    </xdr:from>
    <xdr:to>
      <xdr:col>27</xdr:col>
      <xdr:colOff>466725</xdr:colOff>
      <xdr:row>13</xdr:row>
      <xdr:rowOff>142875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152400</xdr:colOff>
      <xdr:row>16</xdr:row>
      <xdr:rowOff>0</xdr:rowOff>
    </xdr:from>
    <xdr:to>
      <xdr:col>19</xdr:col>
      <xdr:colOff>457200</xdr:colOff>
      <xdr:row>27</xdr:row>
      <xdr:rowOff>123825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16</xdr:row>
      <xdr:rowOff>28575</xdr:rowOff>
    </xdr:from>
    <xdr:to>
      <xdr:col>27</xdr:col>
      <xdr:colOff>304800</xdr:colOff>
      <xdr:row>27</xdr:row>
      <xdr:rowOff>152400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I8" workbookViewId="0">
      <selection activeCell="K18" sqref="K18"/>
    </sheetView>
  </sheetViews>
  <sheetFormatPr defaultRowHeight="15"/>
  <cols>
    <col min="1" max="1" width="14.42578125" hidden="1" customWidth="1"/>
    <col min="2" max="2" width="21.5703125" hidden="1" customWidth="1"/>
    <col min="3" max="3" width="23.85546875" hidden="1" customWidth="1"/>
    <col min="4" max="4" width="15.140625" hidden="1" customWidth="1"/>
    <col min="5" max="5" width="13.42578125" hidden="1" customWidth="1"/>
    <col min="6" max="6" width="20.140625" hidden="1" customWidth="1"/>
    <col min="7" max="8" width="0" hidden="1" customWidth="1"/>
    <col min="9" max="9" width="13.85546875" customWidth="1"/>
    <col min="10" max="10" width="11.85546875" customWidth="1"/>
    <col min="11" max="11" width="14.7109375" bestFit="1" customWidth="1"/>
    <col min="12" max="12" width="13.28515625" bestFit="1" customWidth="1"/>
  </cols>
  <sheetData>
    <row r="1" spans="1:13">
      <c r="A1" t="s">
        <v>0</v>
      </c>
      <c r="G1" s="1"/>
      <c r="H1" s="1"/>
      <c r="I1" s="2" t="s">
        <v>1</v>
      </c>
      <c r="J1" s="1"/>
      <c r="K1" s="1"/>
      <c r="L1" s="1"/>
      <c r="M1" s="1"/>
    </row>
    <row r="2" spans="1:13" ht="19.5" thickBot="1">
      <c r="G2" s="1"/>
      <c r="H2" s="1"/>
      <c r="I2" s="3" t="s">
        <v>0</v>
      </c>
      <c r="J2" s="1"/>
      <c r="K2" s="1"/>
      <c r="L2" s="1"/>
      <c r="M2" s="1"/>
    </row>
    <row r="3" spans="1:13" ht="7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1"/>
      <c r="H3" s="1"/>
      <c r="I3" s="36" t="s">
        <v>2</v>
      </c>
      <c r="J3" s="37" t="s">
        <v>4</v>
      </c>
      <c r="K3" s="37" t="s">
        <v>8</v>
      </c>
      <c r="L3" s="38" t="s">
        <v>9</v>
      </c>
      <c r="M3" s="1"/>
    </row>
    <row r="4" spans="1:13" ht="18.75">
      <c r="A4" s="7" t="s">
        <v>10</v>
      </c>
      <c r="B4" s="8" t="s">
        <v>11</v>
      </c>
      <c r="C4" s="9">
        <v>75</v>
      </c>
      <c r="D4" s="10">
        <v>395</v>
      </c>
      <c r="E4" s="10">
        <v>12.7</v>
      </c>
      <c r="F4" s="11">
        <f>D4*10000/8/0.7/150/1000-D4*10000/8/0.7/150/1000*(E4-8)/(100-8)</f>
        <v>4.4621506211180133</v>
      </c>
      <c r="G4" s="1"/>
      <c r="H4" s="1"/>
      <c r="I4" s="12" t="s">
        <v>10</v>
      </c>
      <c r="J4" s="13">
        <v>75</v>
      </c>
      <c r="K4" s="14">
        <v>4.4621506211180133</v>
      </c>
      <c r="L4" s="15">
        <v>4.1845238095238102</v>
      </c>
      <c r="M4" s="1"/>
    </row>
    <row r="5" spans="1:13" ht="18.75">
      <c r="A5" s="7" t="s">
        <v>10</v>
      </c>
      <c r="B5" s="8" t="s">
        <v>11</v>
      </c>
      <c r="C5" s="9">
        <v>65</v>
      </c>
      <c r="D5" s="10">
        <v>370</v>
      </c>
      <c r="E5" s="10">
        <v>13</v>
      </c>
      <c r="F5" s="11">
        <f>D5*10000/8/0.7/150/1000-D5*10000/8/0.7/150/1000*(E5-8)/(100-8)</f>
        <v>4.1653726708074537</v>
      </c>
      <c r="G5" s="1"/>
      <c r="H5" s="1"/>
      <c r="I5" s="12" t="s">
        <v>10</v>
      </c>
      <c r="J5" s="13">
        <v>65</v>
      </c>
      <c r="K5" s="14">
        <v>4.1653726708074537</v>
      </c>
      <c r="L5" s="15">
        <v>4.6389492753623189</v>
      </c>
      <c r="M5" s="1"/>
    </row>
    <row r="6" spans="1:13" ht="18.75">
      <c r="A6" s="7" t="s">
        <v>10</v>
      </c>
      <c r="B6" s="8" t="s">
        <v>11</v>
      </c>
      <c r="C6" s="9">
        <v>45</v>
      </c>
      <c r="D6" s="10">
        <v>371</v>
      </c>
      <c r="E6" s="10">
        <v>14.1</v>
      </c>
      <c r="F6" s="11">
        <f t="shared" ref="F6:F15" si="0">D6*10000/8/0.7/150/1000-D6*10000/8/0.7/150/1000*(E6-8)/(100-8)</f>
        <v>4.123822463768116</v>
      </c>
      <c r="G6" s="1"/>
      <c r="H6" s="1"/>
      <c r="I6" s="12" t="s">
        <v>10</v>
      </c>
      <c r="J6" s="13">
        <v>45</v>
      </c>
      <c r="K6" s="14">
        <v>4.123822463768116</v>
      </c>
      <c r="L6" s="15">
        <v>4.6150103519668741</v>
      </c>
      <c r="M6" s="1"/>
    </row>
    <row r="7" spans="1:13" ht="18.75">
      <c r="A7" s="7" t="s">
        <v>12</v>
      </c>
      <c r="B7" s="8" t="s">
        <v>11</v>
      </c>
      <c r="C7" s="9">
        <v>75</v>
      </c>
      <c r="D7" s="10">
        <v>343</v>
      </c>
      <c r="E7" s="10">
        <v>12.9</v>
      </c>
      <c r="F7" s="11">
        <f t="shared" si="0"/>
        <v>3.8658514492753628</v>
      </c>
      <c r="G7" s="1"/>
      <c r="H7" s="1"/>
      <c r="I7" s="12" t="s">
        <v>12</v>
      </c>
      <c r="J7" s="13">
        <v>75</v>
      </c>
      <c r="K7" s="14">
        <v>3.8658514492753628</v>
      </c>
      <c r="L7" s="15">
        <v>3.9127329192546592</v>
      </c>
      <c r="M7" s="1"/>
    </row>
    <row r="8" spans="1:13" ht="18.75">
      <c r="A8" s="7" t="s">
        <v>12</v>
      </c>
      <c r="B8" s="8" t="s">
        <v>11</v>
      </c>
      <c r="C8" s="9">
        <v>65</v>
      </c>
      <c r="D8" s="10">
        <v>341</v>
      </c>
      <c r="E8" s="10">
        <v>13.4</v>
      </c>
      <c r="F8" s="11">
        <f t="shared" si="0"/>
        <v>3.8212474120082813</v>
      </c>
      <c r="G8" s="1"/>
      <c r="H8" s="1"/>
      <c r="I8" s="12" t="s">
        <v>12</v>
      </c>
      <c r="J8" s="13">
        <v>65</v>
      </c>
      <c r="K8" s="14">
        <v>3.8212474120082813</v>
      </c>
      <c r="L8" s="15">
        <v>3.8477225672877844</v>
      </c>
      <c r="M8" s="1"/>
    </row>
    <row r="9" spans="1:13" ht="19.5" thickBot="1">
      <c r="A9" s="7" t="s">
        <v>12</v>
      </c>
      <c r="B9" s="8" t="s">
        <v>11</v>
      </c>
      <c r="C9" s="9">
        <v>45</v>
      </c>
      <c r="D9" s="10">
        <v>340</v>
      </c>
      <c r="E9" s="10">
        <v>14.1</v>
      </c>
      <c r="F9" s="11">
        <f t="shared" si="0"/>
        <v>3.7792443064182195</v>
      </c>
      <c r="G9" s="1"/>
      <c r="H9" s="1"/>
      <c r="I9" s="16" t="s">
        <v>12</v>
      </c>
      <c r="J9" s="17">
        <v>45</v>
      </c>
      <c r="K9" s="18">
        <v>3.7792443064182195</v>
      </c>
      <c r="L9" s="19">
        <v>3.7502587991718426</v>
      </c>
      <c r="M9" s="1"/>
    </row>
    <row r="10" spans="1:13" ht="18.75">
      <c r="A10" s="7" t="s">
        <v>10</v>
      </c>
      <c r="B10" s="8" t="s">
        <v>13</v>
      </c>
      <c r="C10" s="9">
        <v>75</v>
      </c>
      <c r="D10" s="10">
        <v>370</v>
      </c>
      <c r="E10" s="20">
        <v>12.6</v>
      </c>
      <c r="F10" s="11">
        <f t="shared" si="0"/>
        <v>4.1845238095238102</v>
      </c>
      <c r="G10" s="21"/>
      <c r="H10" s="21"/>
      <c r="I10" s="22"/>
      <c r="J10" s="22"/>
      <c r="K10" s="23"/>
      <c r="L10" s="23"/>
      <c r="M10" s="1"/>
    </row>
    <row r="11" spans="1:13" ht="18.75">
      <c r="A11" s="7" t="s">
        <v>10</v>
      </c>
      <c r="B11" s="8" t="s">
        <v>13</v>
      </c>
      <c r="C11" s="9">
        <v>65</v>
      </c>
      <c r="D11" s="10">
        <v>406</v>
      </c>
      <c r="E11" s="20">
        <v>11.7</v>
      </c>
      <c r="F11" s="11">
        <f t="shared" si="0"/>
        <v>4.6389492753623189</v>
      </c>
      <c r="G11" s="21"/>
      <c r="H11" s="21"/>
      <c r="I11" s="22"/>
      <c r="J11" s="22"/>
      <c r="K11" s="23"/>
      <c r="L11" s="23"/>
      <c r="M11" s="1"/>
    </row>
    <row r="12" spans="1:13" ht="18.75">
      <c r="A12" s="7" t="s">
        <v>10</v>
      </c>
      <c r="B12" s="8" t="s">
        <v>13</v>
      </c>
      <c r="C12" s="9">
        <v>45</v>
      </c>
      <c r="D12" s="10">
        <v>409</v>
      </c>
      <c r="E12" s="20">
        <v>12.8</v>
      </c>
      <c r="F12" s="11">
        <f t="shared" si="0"/>
        <v>4.6150103519668741</v>
      </c>
      <c r="G12" s="21"/>
      <c r="H12" s="21"/>
      <c r="I12" s="22"/>
      <c r="J12" s="22"/>
      <c r="K12" s="23"/>
      <c r="L12" s="23"/>
      <c r="M12" s="1"/>
    </row>
    <row r="13" spans="1:13" ht="18.75">
      <c r="A13" s="7" t="s">
        <v>12</v>
      </c>
      <c r="B13" s="8" t="s">
        <v>13</v>
      </c>
      <c r="C13" s="9">
        <v>75</v>
      </c>
      <c r="D13" s="10">
        <v>344</v>
      </c>
      <c r="E13" s="20">
        <v>12.1</v>
      </c>
      <c r="F13" s="11">
        <f t="shared" si="0"/>
        <v>3.9127329192546592</v>
      </c>
      <c r="G13" s="21"/>
      <c r="H13" s="21"/>
      <c r="I13" s="22"/>
      <c r="J13" s="22"/>
      <c r="K13" s="23"/>
      <c r="L13" s="23"/>
      <c r="M13" s="1"/>
    </row>
    <row r="14" spans="1:13" ht="18.75">
      <c r="A14" s="7" t="s">
        <v>12</v>
      </c>
      <c r="B14" s="8" t="s">
        <v>13</v>
      </c>
      <c r="C14" s="9">
        <v>65</v>
      </c>
      <c r="D14" s="10">
        <v>341</v>
      </c>
      <c r="E14" s="20">
        <v>12.8</v>
      </c>
      <c r="F14" s="11">
        <f t="shared" si="0"/>
        <v>3.8477225672877844</v>
      </c>
      <c r="G14" s="21"/>
      <c r="H14" s="21"/>
      <c r="I14" s="22"/>
      <c r="J14" s="22"/>
      <c r="K14" s="23"/>
      <c r="L14" s="23"/>
      <c r="M14" s="1"/>
    </row>
    <row r="15" spans="1:13" ht="19.5" thickBot="1">
      <c r="A15" s="24" t="s">
        <v>12</v>
      </c>
      <c r="B15" s="25" t="s">
        <v>13</v>
      </c>
      <c r="C15" s="26">
        <v>45</v>
      </c>
      <c r="D15" s="27">
        <v>337</v>
      </c>
      <c r="E15" s="28">
        <v>14</v>
      </c>
      <c r="F15" s="11">
        <f t="shared" si="0"/>
        <v>3.7502587991718426</v>
      </c>
      <c r="G15" s="21"/>
      <c r="H15" s="21"/>
      <c r="I15" s="22"/>
      <c r="J15" s="22"/>
      <c r="K15" s="23"/>
      <c r="L15" s="23"/>
      <c r="M15" s="1"/>
    </row>
    <row r="16" spans="1:13" ht="19.5" thickBot="1">
      <c r="G16" s="1"/>
      <c r="H16" s="1"/>
      <c r="I16" s="3" t="s">
        <v>14</v>
      </c>
      <c r="J16" s="1"/>
      <c r="K16" s="1"/>
      <c r="L16" s="1"/>
      <c r="M16" s="1"/>
    </row>
    <row r="17" spans="1:13" ht="75">
      <c r="A17" s="29" t="s">
        <v>14</v>
      </c>
      <c r="G17" s="1"/>
      <c r="H17" s="1"/>
      <c r="I17" s="36" t="s">
        <v>2</v>
      </c>
      <c r="J17" s="37" t="s">
        <v>4</v>
      </c>
      <c r="K17" s="37" t="s">
        <v>8</v>
      </c>
      <c r="L17" s="38" t="s">
        <v>9</v>
      </c>
      <c r="M17" s="1"/>
    </row>
    <row r="18" spans="1:13" ht="18.75">
      <c r="A18" s="8" t="s">
        <v>15</v>
      </c>
      <c r="B18" s="8" t="s">
        <v>11</v>
      </c>
      <c r="C18" s="9">
        <v>112</v>
      </c>
      <c r="D18" s="30">
        <f>706+455</f>
        <v>1161</v>
      </c>
      <c r="E18" s="10">
        <v>31.3</v>
      </c>
      <c r="F18" s="31">
        <f>D18*10000/8/0.7/150/1000-D18*10000/8/0.7/150/1000*(E18-14)/(100-14)</f>
        <v>11.04107142857143</v>
      </c>
      <c r="I18" s="7" t="s">
        <v>15</v>
      </c>
      <c r="J18" s="9">
        <v>112</v>
      </c>
      <c r="K18" s="32">
        <v>11.04107142857143</v>
      </c>
      <c r="L18" s="33">
        <v>8.7483527131782939</v>
      </c>
    </row>
    <row r="19" spans="1:13" ht="18.75">
      <c r="A19" s="8" t="s">
        <v>15</v>
      </c>
      <c r="B19" s="8" t="s">
        <v>11</v>
      </c>
      <c r="C19" s="9">
        <v>96</v>
      </c>
      <c r="D19" s="30">
        <f>672+400</f>
        <v>1072</v>
      </c>
      <c r="E19" s="10">
        <v>34.4</v>
      </c>
      <c r="F19" s="31">
        <f t="shared" ref="F19:F29" si="1">D19*10000/8/0.7/150/1000-D19*10000/8/0.7/150/1000*(E19-14)/(100-14)</f>
        <v>9.734662236987818</v>
      </c>
      <c r="I19" s="7" t="s">
        <v>15</v>
      </c>
      <c r="J19" s="9">
        <v>96</v>
      </c>
      <c r="K19" s="32">
        <v>9.734662236987818</v>
      </c>
      <c r="L19" s="33">
        <v>10.090808416389811</v>
      </c>
    </row>
    <row r="20" spans="1:13" ht="18.75">
      <c r="A20" s="8" t="s">
        <v>15</v>
      </c>
      <c r="B20" s="8" t="s">
        <v>11</v>
      </c>
      <c r="C20" s="9">
        <v>80</v>
      </c>
      <c r="D20" s="30">
        <f>713+393</f>
        <v>1106</v>
      </c>
      <c r="E20" s="10">
        <v>34.200000000000003</v>
      </c>
      <c r="F20" s="31">
        <f t="shared" si="1"/>
        <v>10.074031007751937</v>
      </c>
      <c r="I20" s="7" t="s">
        <v>15</v>
      </c>
      <c r="J20" s="9">
        <v>80</v>
      </c>
      <c r="K20" s="32">
        <v>10.074031007751937</v>
      </c>
      <c r="L20" s="33">
        <v>10.158388704318938</v>
      </c>
    </row>
    <row r="21" spans="1:13" ht="18.75">
      <c r="A21" s="8" t="s">
        <v>16</v>
      </c>
      <c r="B21" s="8" t="s">
        <v>11</v>
      </c>
      <c r="C21" s="9">
        <v>112</v>
      </c>
      <c r="D21" s="30">
        <v>1000</v>
      </c>
      <c r="E21" s="10">
        <v>30.8</v>
      </c>
      <c r="F21" s="31">
        <f t="shared" si="1"/>
        <v>9.5791805094130691</v>
      </c>
      <c r="I21" s="7" t="s">
        <v>16</v>
      </c>
      <c r="J21" s="9">
        <v>112</v>
      </c>
      <c r="K21" s="32">
        <v>9.5791805094130691</v>
      </c>
      <c r="L21" s="33">
        <v>10.314700996677741</v>
      </c>
    </row>
    <row r="22" spans="1:13" ht="18.75">
      <c r="A22" s="8" t="s">
        <v>16</v>
      </c>
      <c r="B22" s="8" t="s">
        <v>11</v>
      </c>
      <c r="C22" s="9">
        <v>96</v>
      </c>
      <c r="D22" s="30">
        <f>610+510</f>
        <v>1120</v>
      </c>
      <c r="E22" s="10">
        <v>30.9</v>
      </c>
      <c r="F22" s="31">
        <f t="shared" si="1"/>
        <v>10.713178294573645</v>
      </c>
      <c r="I22" s="7" t="s">
        <v>16</v>
      </c>
      <c r="J22" s="9">
        <v>96</v>
      </c>
      <c r="K22" s="32">
        <v>10.713178294573645</v>
      </c>
      <c r="L22" s="33">
        <v>10.752934662236989</v>
      </c>
    </row>
    <row r="23" spans="1:13" ht="19.5" thickBot="1">
      <c r="A23" s="8" t="s">
        <v>16</v>
      </c>
      <c r="B23" s="8" t="s">
        <v>11</v>
      </c>
      <c r="C23" s="9">
        <v>130</v>
      </c>
      <c r="D23" s="30">
        <v>1000</v>
      </c>
      <c r="E23" s="10">
        <v>30.6</v>
      </c>
      <c r="F23" s="31">
        <f t="shared" si="1"/>
        <v>9.60686600221484</v>
      </c>
      <c r="I23" s="24" t="s">
        <v>16</v>
      </c>
      <c r="J23" s="26">
        <v>130</v>
      </c>
      <c r="K23" s="34">
        <v>9.60686600221484</v>
      </c>
      <c r="L23" s="35">
        <v>10.02214839424142</v>
      </c>
    </row>
    <row r="24" spans="1:13" ht="18.75">
      <c r="A24" s="8" t="s">
        <v>15</v>
      </c>
      <c r="B24" s="8" t="s">
        <v>13</v>
      </c>
      <c r="C24" s="9">
        <v>112</v>
      </c>
      <c r="D24" s="30">
        <f>552+407</f>
        <v>959</v>
      </c>
      <c r="E24" s="10">
        <v>34.1</v>
      </c>
      <c r="F24" s="31">
        <f t="shared" si="1"/>
        <v>8.7483527131782939</v>
      </c>
    </row>
    <row r="25" spans="1:13" ht="18.75">
      <c r="A25" s="8" t="s">
        <v>15</v>
      </c>
      <c r="B25" s="8" t="s">
        <v>13</v>
      </c>
      <c r="C25" s="9">
        <v>96</v>
      </c>
      <c r="D25" s="30">
        <f>1072</f>
        <v>1072</v>
      </c>
      <c r="E25" s="10">
        <v>32</v>
      </c>
      <c r="F25" s="31">
        <f t="shared" si="1"/>
        <v>10.090808416389811</v>
      </c>
    </row>
    <row r="26" spans="1:13" ht="18.75">
      <c r="A26" s="8" t="s">
        <v>15</v>
      </c>
      <c r="B26" s="8" t="s">
        <v>13</v>
      </c>
      <c r="C26" s="9">
        <v>80</v>
      </c>
      <c r="D26" s="30">
        <v>1062</v>
      </c>
      <c r="E26" s="10">
        <v>30.9</v>
      </c>
      <c r="F26" s="31">
        <f t="shared" si="1"/>
        <v>10.158388704318938</v>
      </c>
    </row>
    <row r="27" spans="1:13" ht="18.75">
      <c r="A27" s="8" t="s">
        <v>16</v>
      </c>
      <c r="B27" s="8" t="s">
        <v>13</v>
      </c>
      <c r="C27" s="9">
        <v>112</v>
      </c>
      <c r="D27" s="30">
        <f>1066</f>
        <v>1066</v>
      </c>
      <c r="E27" s="10">
        <v>30.1</v>
      </c>
      <c r="F27" s="31">
        <f t="shared" si="1"/>
        <v>10.314700996677741</v>
      </c>
    </row>
    <row r="28" spans="1:13" ht="18.75">
      <c r="A28" s="8" t="s">
        <v>16</v>
      </c>
      <c r="B28" s="8" t="s">
        <v>13</v>
      </c>
      <c r="C28" s="9">
        <v>96</v>
      </c>
      <c r="D28" s="30">
        <v>1091</v>
      </c>
      <c r="E28" s="10">
        <v>28.8</v>
      </c>
      <c r="F28" s="31">
        <f t="shared" si="1"/>
        <v>10.752934662236989</v>
      </c>
    </row>
    <row r="29" spans="1:13" ht="18.75">
      <c r="A29" s="8" t="s">
        <v>16</v>
      </c>
      <c r="B29" s="8" t="s">
        <v>13</v>
      </c>
      <c r="C29" s="9">
        <v>80</v>
      </c>
      <c r="D29" s="30">
        <v>1000</v>
      </c>
      <c r="E29" s="10">
        <v>27.6</v>
      </c>
      <c r="F29" s="31">
        <f t="shared" si="1"/>
        <v>10.02214839424142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сеялки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</dc:creator>
  <cp:lastModifiedBy>Дарья</cp:lastModifiedBy>
  <dcterms:created xsi:type="dcterms:W3CDTF">2016-11-02T12:20:38Z</dcterms:created>
  <dcterms:modified xsi:type="dcterms:W3CDTF">2016-11-02T12:22:27Z</dcterms:modified>
</cp:coreProperties>
</file>